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приложение!$A$3:$H$443</definedName>
    <definedName name="_xlnm.Print_Titles" localSheetId="0">приложение!$3:$3</definedName>
    <definedName name="_xlnm.Print_Area" localSheetId="0">приложение!$A$1:$H$444</definedName>
  </definedNames>
  <calcPr calcId="145621"/>
</workbook>
</file>

<file path=xl/calcChain.xml><?xml version="1.0" encoding="utf-8"?>
<calcChain xmlns="http://schemas.openxmlformats.org/spreadsheetml/2006/main">
  <c r="C400" i="5" l="1"/>
  <c r="C399" i="5" s="1"/>
  <c r="D400" i="5"/>
  <c r="D399" i="5" s="1"/>
  <c r="E400" i="5"/>
  <c r="E399" i="5" s="1"/>
  <c r="F400" i="5"/>
  <c r="F399" i="5" s="1"/>
  <c r="G400" i="5"/>
  <c r="G399" i="5" s="1"/>
  <c r="C388" i="5"/>
  <c r="C387" i="5" s="1"/>
  <c r="C386" i="5" s="1"/>
  <c r="C385" i="5" s="1"/>
  <c r="D388" i="5"/>
  <c r="D387" i="5" s="1"/>
  <c r="D386" i="5" s="1"/>
  <c r="D385" i="5" s="1"/>
  <c r="E388" i="5"/>
  <c r="E387" i="5" s="1"/>
  <c r="E386" i="5" s="1"/>
  <c r="E385" i="5" s="1"/>
  <c r="F388" i="5"/>
  <c r="F387" i="5" s="1"/>
  <c r="F386" i="5" s="1"/>
  <c r="F385" i="5" s="1"/>
  <c r="G388" i="5"/>
  <c r="G387" i="5" s="1"/>
  <c r="G386" i="5" s="1"/>
  <c r="G385" i="5" s="1"/>
  <c r="C382" i="5"/>
  <c r="D382" i="5"/>
  <c r="E382" i="5"/>
  <c r="F382" i="5"/>
  <c r="G382" i="5"/>
  <c r="C383" i="5"/>
  <c r="D383" i="5"/>
  <c r="E383" i="5"/>
  <c r="F383" i="5"/>
  <c r="G383" i="5"/>
  <c r="C380" i="5"/>
  <c r="D380" i="5"/>
  <c r="E380" i="5"/>
  <c r="F380" i="5"/>
  <c r="G380" i="5"/>
  <c r="C378" i="5"/>
  <c r="D378" i="5"/>
  <c r="E378" i="5"/>
  <c r="F378" i="5"/>
  <c r="G378" i="5"/>
  <c r="C376" i="5"/>
  <c r="D376" i="5"/>
  <c r="E376" i="5"/>
  <c r="F376" i="5"/>
  <c r="G376" i="5"/>
  <c r="C374" i="5"/>
  <c r="D374" i="5"/>
  <c r="E374" i="5"/>
  <c r="F374" i="5"/>
  <c r="G374" i="5"/>
  <c r="C372" i="5"/>
  <c r="D372" i="5"/>
  <c r="E372" i="5"/>
  <c r="F372" i="5"/>
  <c r="G372" i="5"/>
  <c r="C370" i="5"/>
  <c r="D370" i="5"/>
  <c r="E370" i="5"/>
  <c r="F370" i="5"/>
  <c r="G370" i="5"/>
  <c r="C368" i="5"/>
  <c r="D368" i="5"/>
  <c r="E368" i="5"/>
  <c r="F368" i="5"/>
  <c r="G368" i="5"/>
  <c r="C366" i="5"/>
  <c r="D366" i="5"/>
  <c r="E366" i="5"/>
  <c r="F366" i="5"/>
  <c r="G366" i="5"/>
  <c r="C363" i="5"/>
  <c r="D363" i="5"/>
  <c r="E363" i="5"/>
  <c r="F363" i="5"/>
  <c r="G363" i="5"/>
  <c r="C361" i="5"/>
  <c r="D361" i="5"/>
  <c r="E361" i="5"/>
  <c r="F361" i="5"/>
  <c r="G361" i="5"/>
  <c r="C358" i="5"/>
  <c r="D358" i="5"/>
  <c r="E358" i="5"/>
  <c r="F358" i="5"/>
  <c r="G358" i="5"/>
  <c r="C356" i="5"/>
  <c r="D356" i="5"/>
  <c r="E356" i="5"/>
  <c r="F356" i="5"/>
  <c r="G356" i="5"/>
  <c r="C353" i="5"/>
  <c r="D353" i="5"/>
  <c r="E353" i="5"/>
  <c r="F353" i="5"/>
  <c r="G353" i="5"/>
  <c r="C347" i="5"/>
  <c r="D347" i="5"/>
  <c r="E347" i="5"/>
  <c r="F347" i="5"/>
  <c r="G347" i="5"/>
  <c r="C345" i="5"/>
  <c r="D345" i="5"/>
  <c r="E345" i="5"/>
  <c r="F345" i="5"/>
  <c r="G345" i="5"/>
  <c r="C343" i="5"/>
  <c r="D343" i="5"/>
  <c r="E343" i="5"/>
  <c r="F343" i="5"/>
  <c r="G343" i="5"/>
  <c r="C341" i="5"/>
  <c r="D341" i="5"/>
  <c r="E341" i="5"/>
  <c r="F341" i="5"/>
  <c r="G341" i="5"/>
  <c r="C339" i="5"/>
  <c r="D339" i="5"/>
  <c r="E339" i="5"/>
  <c r="F339" i="5"/>
  <c r="G339" i="5"/>
  <c r="C337" i="5"/>
  <c r="D337" i="5"/>
  <c r="E337" i="5"/>
  <c r="F337" i="5"/>
  <c r="G337" i="5"/>
  <c r="C335" i="5"/>
  <c r="D335" i="5"/>
  <c r="E335" i="5"/>
  <c r="F335" i="5"/>
  <c r="G335" i="5"/>
  <c r="C332" i="5"/>
  <c r="D332" i="5"/>
  <c r="E332" i="5"/>
  <c r="F332" i="5"/>
  <c r="G332" i="5"/>
  <c r="C330" i="5"/>
  <c r="D330" i="5"/>
  <c r="E330" i="5"/>
  <c r="F330" i="5"/>
  <c r="G330" i="5"/>
  <c r="C328" i="5"/>
  <c r="D328" i="5"/>
  <c r="E328" i="5"/>
  <c r="F328" i="5"/>
  <c r="G328" i="5"/>
  <c r="C326" i="5"/>
  <c r="D326" i="5"/>
  <c r="E326" i="5"/>
  <c r="F326" i="5"/>
  <c r="G326" i="5"/>
  <c r="C324" i="5"/>
  <c r="D324" i="5"/>
  <c r="E324" i="5"/>
  <c r="F324" i="5"/>
  <c r="G324" i="5"/>
  <c r="C322" i="5"/>
  <c r="D322" i="5"/>
  <c r="E322" i="5"/>
  <c r="F322" i="5"/>
  <c r="G322" i="5"/>
  <c r="C320" i="5"/>
  <c r="D320" i="5"/>
  <c r="E320" i="5"/>
  <c r="F320" i="5"/>
  <c r="G320" i="5"/>
  <c r="C318" i="5"/>
  <c r="D318" i="5"/>
  <c r="E318" i="5"/>
  <c r="F318" i="5"/>
  <c r="G318" i="5"/>
  <c r="C316" i="5"/>
  <c r="D316" i="5"/>
  <c r="E316" i="5"/>
  <c r="F316" i="5"/>
  <c r="G316" i="5"/>
  <c r="C314" i="5"/>
  <c r="D314" i="5"/>
  <c r="E314" i="5"/>
  <c r="F314" i="5"/>
  <c r="G314" i="5"/>
  <c r="C310" i="5"/>
  <c r="D310" i="5"/>
  <c r="E310" i="5"/>
  <c r="F310" i="5"/>
  <c r="G310" i="5"/>
  <c r="C308" i="5"/>
  <c r="D308" i="5"/>
  <c r="E308" i="5"/>
  <c r="F308" i="5"/>
  <c r="G308" i="5"/>
  <c r="C306" i="5"/>
  <c r="D306" i="5"/>
  <c r="D305" i="5" s="1"/>
  <c r="E306" i="5"/>
  <c r="F306" i="5"/>
  <c r="G306" i="5"/>
  <c r="C303" i="5"/>
  <c r="D303" i="5"/>
  <c r="E303" i="5"/>
  <c r="F303" i="5"/>
  <c r="G303" i="5"/>
  <c r="C301" i="5"/>
  <c r="D301" i="5"/>
  <c r="E301" i="5"/>
  <c r="F301" i="5"/>
  <c r="G301" i="5"/>
  <c r="C299" i="5"/>
  <c r="D299" i="5"/>
  <c r="E299" i="5"/>
  <c r="F299" i="5"/>
  <c r="G299" i="5"/>
  <c r="C297" i="5"/>
  <c r="D297" i="5"/>
  <c r="E297" i="5"/>
  <c r="F297" i="5"/>
  <c r="G297" i="5"/>
  <c r="C294" i="5"/>
  <c r="D294" i="5"/>
  <c r="E294" i="5"/>
  <c r="F294" i="5"/>
  <c r="G294" i="5"/>
  <c r="C291" i="5"/>
  <c r="D291" i="5"/>
  <c r="E291" i="5"/>
  <c r="F291" i="5"/>
  <c r="G291" i="5"/>
  <c r="C288" i="5"/>
  <c r="D288" i="5"/>
  <c r="E288" i="5"/>
  <c r="F288" i="5"/>
  <c r="G288" i="5"/>
  <c r="C286" i="5"/>
  <c r="D286" i="5"/>
  <c r="E286" i="5"/>
  <c r="F286" i="5"/>
  <c r="G286" i="5"/>
  <c r="C284" i="5"/>
  <c r="D284" i="5"/>
  <c r="E284" i="5"/>
  <c r="F284" i="5"/>
  <c r="G284" i="5"/>
  <c r="C282" i="5"/>
  <c r="D282" i="5"/>
  <c r="E282" i="5"/>
  <c r="F282" i="5"/>
  <c r="G282" i="5"/>
  <c r="C280" i="5"/>
  <c r="D280" i="5"/>
  <c r="E280" i="5"/>
  <c r="F280" i="5"/>
  <c r="G280" i="5"/>
  <c r="C278" i="5"/>
  <c r="D278" i="5"/>
  <c r="E278" i="5"/>
  <c r="F278" i="5"/>
  <c r="G278" i="5"/>
  <c r="C276" i="5"/>
  <c r="D276" i="5"/>
  <c r="E276" i="5"/>
  <c r="F276" i="5"/>
  <c r="G276" i="5"/>
  <c r="C274" i="5"/>
  <c r="D274" i="5"/>
  <c r="E274" i="5"/>
  <c r="F274" i="5"/>
  <c r="G274" i="5"/>
  <c r="C272" i="5"/>
  <c r="D272" i="5"/>
  <c r="E272" i="5"/>
  <c r="F272" i="5"/>
  <c r="G272" i="5"/>
  <c r="C270" i="5"/>
  <c r="D270" i="5"/>
  <c r="E270" i="5"/>
  <c r="F270" i="5"/>
  <c r="G270" i="5"/>
  <c r="C268" i="5"/>
  <c r="D268" i="5"/>
  <c r="E268" i="5"/>
  <c r="F268" i="5"/>
  <c r="G268" i="5"/>
  <c r="C264" i="5"/>
  <c r="D264" i="5"/>
  <c r="E264" i="5"/>
  <c r="F264" i="5"/>
  <c r="G264" i="5"/>
  <c r="C262" i="5"/>
  <c r="D262" i="5"/>
  <c r="E262" i="5"/>
  <c r="F262" i="5"/>
  <c r="G262" i="5"/>
  <c r="C259" i="5"/>
  <c r="D259" i="5"/>
  <c r="E259" i="5"/>
  <c r="F259" i="5"/>
  <c r="G259" i="5"/>
  <c r="C257" i="5"/>
  <c r="D257" i="5"/>
  <c r="E257" i="5"/>
  <c r="F257" i="5"/>
  <c r="G257" i="5"/>
  <c r="C255" i="5"/>
  <c r="D255" i="5"/>
  <c r="E255" i="5"/>
  <c r="F255" i="5"/>
  <c r="G255" i="5"/>
  <c r="C253" i="5"/>
  <c r="D253" i="5"/>
  <c r="E253" i="5"/>
  <c r="F253" i="5"/>
  <c r="G253" i="5"/>
  <c r="C251" i="5"/>
  <c r="D251" i="5"/>
  <c r="E251" i="5"/>
  <c r="F251" i="5"/>
  <c r="G251" i="5"/>
  <c r="C248" i="5"/>
  <c r="D248" i="5"/>
  <c r="E248" i="5"/>
  <c r="F248" i="5"/>
  <c r="G248" i="5"/>
  <c r="C245" i="5"/>
  <c r="D245" i="5"/>
  <c r="E245" i="5"/>
  <c r="F245" i="5"/>
  <c r="G245" i="5"/>
  <c r="C243" i="5"/>
  <c r="D243" i="5"/>
  <c r="E243" i="5"/>
  <c r="F243" i="5"/>
  <c r="G243" i="5"/>
  <c r="C241" i="5"/>
  <c r="D241" i="5"/>
  <c r="E241" i="5"/>
  <c r="F241" i="5"/>
  <c r="G241" i="5"/>
  <c r="C239" i="5"/>
  <c r="D239" i="5"/>
  <c r="E239" i="5"/>
  <c r="F239" i="5"/>
  <c r="G239" i="5"/>
  <c r="C237" i="5"/>
  <c r="D237" i="5"/>
  <c r="E237" i="5"/>
  <c r="F237" i="5"/>
  <c r="G237" i="5"/>
  <c r="C235" i="5"/>
  <c r="D235" i="5"/>
  <c r="E235" i="5"/>
  <c r="F235" i="5"/>
  <c r="G235" i="5"/>
  <c r="C233" i="5"/>
  <c r="D233" i="5"/>
  <c r="E233" i="5"/>
  <c r="F233" i="5"/>
  <c r="G233" i="5"/>
  <c r="C231" i="5"/>
  <c r="D231" i="5"/>
  <c r="E231" i="5"/>
  <c r="F231" i="5"/>
  <c r="G231" i="5"/>
  <c r="C229" i="5"/>
  <c r="D229" i="5"/>
  <c r="E229" i="5"/>
  <c r="F229" i="5"/>
  <c r="G229" i="5"/>
  <c r="C227" i="5"/>
  <c r="D227" i="5"/>
  <c r="E227" i="5"/>
  <c r="F227" i="5"/>
  <c r="G227" i="5"/>
  <c r="C225" i="5"/>
  <c r="D225" i="5"/>
  <c r="E225" i="5"/>
  <c r="F225" i="5"/>
  <c r="G225" i="5"/>
  <c r="C223" i="5"/>
  <c r="D223" i="5"/>
  <c r="E223" i="5"/>
  <c r="F223" i="5"/>
  <c r="G223" i="5"/>
  <c r="C221" i="5"/>
  <c r="D221" i="5"/>
  <c r="E221" i="5"/>
  <c r="F221" i="5"/>
  <c r="G221" i="5"/>
  <c r="C219" i="5"/>
  <c r="D219" i="5"/>
  <c r="E219" i="5"/>
  <c r="F219" i="5"/>
  <c r="G219" i="5"/>
  <c r="C217" i="5"/>
  <c r="D217" i="5"/>
  <c r="E217" i="5"/>
  <c r="F217" i="5"/>
  <c r="G217" i="5"/>
  <c r="C215" i="5"/>
  <c r="D215" i="5"/>
  <c r="E215" i="5"/>
  <c r="F215" i="5"/>
  <c r="G215" i="5"/>
  <c r="C213" i="5"/>
  <c r="D213" i="5"/>
  <c r="E213" i="5"/>
  <c r="F213" i="5"/>
  <c r="G213" i="5"/>
  <c r="C211" i="5"/>
  <c r="D211" i="5"/>
  <c r="E211" i="5"/>
  <c r="F211" i="5"/>
  <c r="G211" i="5"/>
  <c r="C209" i="5"/>
  <c r="D209" i="5"/>
  <c r="E209" i="5"/>
  <c r="F209" i="5"/>
  <c r="G209" i="5"/>
  <c r="C205" i="5"/>
  <c r="D205" i="5"/>
  <c r="E205" i="5"/>
  <c r="F205" i="5"/>
  <c r="G205" i="5"/>
  <c r="C203" i="5"/>
  <c r="D203" i="5"/>
  <c r="E203" i="5"/>
  <c r="F203" i="5"/>
  <c r="G203" i="5"/>
  <c r="C199" i="5"/>
  <c r="D199" i="5"/>
  <c r="E199" i="5"/>
  <c r="F199" i="5"/>
  <c r="G199" i="5"/>
  <c r="C197" i="5"/>
  <c r="D197" i="5"/>
  <c r="D196" i="5" s="1"/>
  <c r="E197" i="5"/>
  <c r="F197" i="5"/>
  <c r="F196" i="5" s="1"/>
  <c r="G197" i="5"/>
  <c r="C192" i="5"/>
  <c r="C191" i="5" s="1"/>
  <c r="D192" i="5"/>
  <c r="D191" i="5" s="1"/>
  <c r="E192" i="5"/>
  <c r="E191" i="5" s="1"/>
  <c r="F192" i="5"/>
  <c r="F191" i="5" s="1"/>
  <c r="G192" i="5"/>
  <c r="G191" i="5" s="1"/>
  <c r="C188" i="5"/>
  <c r="D188" i="5"/>
  <c r="E188" i="5"/>
  <c r="F188" i="5"/>
  <c r="G188" i="5"/>
  <c r="C186" i="5"/>
  <c r="D186" i="5"/>
  <c r="E186" i="5"/>
  <c r="F186" i="5"/>
  <c r="G186" i="5"/>
  <c r="C184" i="5"/>
  <c r="D184" i="5"/>
  <c r="E184" i="5"/>
  <c r="F184" i="5"/>
  <c r="G184" i="5"/>
  <c r="C181" i="5"/>
  <c r="D181" i="5"/>
  <c r="E181" i="5"/>
  <c r="F181" i="5"/>
  <c r="G181" i="5"/>
  <c r="C179" i="5"/>
  <c r="D179" i="5"/>
  <c r="E179" i="5"/>
  <c r="F179" i="5"/>
  <c r="G179" i="5"/>
  <c r="C177" i="5"/>
  <c r="D177" i="5"/>
  <c r="E177" i="5"/>
  <c r="F177" i="5"/>
  <c r="G177" i="5"/>
  <c r="C175" i="5"/>
  <c r="D175" i="5"/>
  <c r="E175" i="5"/>
  <c r="F175" i="5"/>
  <c r="G175" i="5"/>
  <c r="C173" i="5"/>
  <c r="D173" i="5"/>
  <c r="E173" i="5"/>
  <c r="F173" i="5"/>
  <c r="G173" i="5"/>
  <c r="C170" i="5"/>
  <c r="D170" i="5"/>
  <c r="E170" i="5"/>
  <c r="F170" i="5"/>
  <c r="G170" i="5"/>
  <c r="C168" i="5"/>
  <c r="D168" i="5"/>
  <c r="E168" i="5"/>
  <c r="F168" i="5"/>
  <c r="G168" i="5"/>
  <c r="C166" i="5"/>
  <c r="D166" i="5"/>
  <c r="E166" i="5"/>
  <c r="F166" i="5"/>
  <c r="G166" i="5"/>
  <c r="C164" i="5"/>
  <c r="D164" i="5"/>
  <c r="E164" i="5"/>
  <c r="F164" i="5"/>
  <c r="G164" i="5"/>
  <c r="C161" i="5"/>
  <c r="D161" i="5"/>
  <c r="E161" i="5"/>
  <c r="F161" i="5"/>
  <c r="G161" i="5"/>
  <c r="C159" i="5"/>
  <c r="D159" i="5"/>
  <c r="E159" i="5"/>
  <c r="F159" i="5"/>
  <c r="G159" i="5"/>
  <c r="C155" i="5"/>
  <c r="D155" i="5"/>
  <c r="E155" i="5"/>
  <c r="F155" i="5"/>
  <c r="G155" i="5"/>
  <c r="C153" i="5"/>
  <c r="D153" i="5"/>
  <c r="E153" i="5"/>
  <c r="F153" i="5"/>
  <c r="G153" i="5"/>
  <c r="C151" i="5"/>
  <c r="D151" i="5"/>
  <c r="E151" i="5"/>
  <c r="F151" i="5"/>
  <c r="G151" i="5"/>
  <c r="C149" i="5"/>
  <c r="D149" i="5"/>
  <c r="E149" i="5"/>
  <c r="F149" i="5"/>
  <c r="G149" i="5"/>
  <c r="C147" i="5"/>
  <c r="D147" i="5"/>
  <c r="E147" i="5"/>
  <c r="F147" i="5"/>
  <c r="G147" i="5"/>
  <c r="C143" i="5"/>
  <c r="C142" i="5" s="1"/>
  <c r="D143" i="5"/>
  <c r="D142" i="5" s="1"/>
  <c r="E143" i="5"/>
  <c r="E142" i="5" s="1"/>
  <c r="F143" i="5"/>
  <c r="F142" i="5" s="1"/>
  <c r="G143" i="5"/>
  <c r="G142" i="5" s="1"/>
  <c r="C140" i="5"/>
  <c r="C139" i="5" s="1"/>
  <c r="D140" i="5"/>
  <c r="D139" i="5" s="1"/>
  <c r="E140" i="5"/>
  <c r="E139" i="5" s="1"/>
  <c r="F140" i="5"/>
  <c r="F139" i="5" s="1"/>
  <c r="G140" i="5"/>
  <c r="G139" i="5" s="1"/>
  <c r="C137" i="5"/>
  <c r="D137" i="5"/>
  <c r="E137" i="5"/>
  <c r="F137" i="5"/>
  <c r="G137" i="5"/>
  <c r="C134" i="5"/>
  <c r="D134" i="5"/>
  <c r="E134" i="5"/>
  <c r="F134" i="5"/>
  <c r="G134" i="5"/>
  <c r="C130" i="5"/>
  <c r="D130" i="5"/>
  <c r="E130" i="5"/>
  <c r="F130" i="5"/>
  <c r="G130" i="5"/>
  <c r="C128" i="5"/>
  <c r="D128" i="5"/>
  <c r="D127" i="5" s="1"/>
  <c r="E128" i="5"/>
  <c r="F128" i="5"/>
  <c r="F127" i="5" s="1"/>
  <c r="G128" i="5"/>
  <c r="C125" i="5"/>
  <c r="D125" i="5"/>
  <c r="E125" i="5"/>
  <c r="F125" i="5"/>
  <c r="G125" i="5"/>
  <c r="C123" i="5"/>
  <c r="D123" i="5"/>
  <c r="E123" i="5"/>
  <c r="F123" i="5"/>
  <c r="G123" i="5"/>
  <c r="D119" i="5"/>
  <c r="C114" i="5"/>
  <c r="C113" i="5" s="1"/>
  <c r="D114" i="5"/>
  <c r="D113" i="5" s="1"/>
  <c r="E114" i="5"/>
  <c r="E113" i="5" s="1"/>
  <c r="F114" i="5"/>
  <c r="F113" i="5" s="1"/>
  <c r="G114" i="5"/>
  <c r="G113" i="5" s="1"/>
  <c r="C111" i="5"/>
  <c r="D111" i="5"/>
  <c r="E111" i="5"/>
  <c r="F111" i="5"/>
  <c r="G111" i="5"/>
  <c r="C108" i="5"/>
  <c r="D108" i="5"/>
  <c r="E108" i="5"/>
  <c r="F108" i="5"/>
  <c r="G108" i="5"/>
  <c r="C104" i="5"/>
  <c r="C101" i="5" s="1"/>
  <c r="D104" i="5"/>
  <c r="E104" i="5"/>
  <c r="E101" i="5" s="1"/>
  <c r="F104" i="5"/>
  <c r="F101" i="5" s="1"/>
  <c r="G104" i="5"/>
  <c r="G101" i="5" s="1"/>
  <c r="D101" i="5"/>
  <c r="C98" i="5"/>
  <c r="C97" i="5" s="1"/>
  <c r="D98" i="5"/>
  <c r="D97" i="5" s="1"/>
  <c r="E98" i="5"/>
  <c r="E97" i="5" s="1"/>
  <c r="F98" i="5"/>
  <c r="F97" i="5" s="1"/>
  <c r="G98" i="5"/>
  <c r="G97" i="5" s="1"/>
  <c r="C95" i="5"/>
  <c r="C94" i="5" s="1"/>
  <c r="D95" i="5"/>
  <c r="D94" i="5" s="1"/>
  <c r="E95" i="5"/>
  <c r="E94" i="5" s="1"/>
  <c r="F95" i="5"/>
  <c r="F94" i="5" s="1"/>
  <c r="G95" i="5"/>
  <c r="G94" i="5" s="1"/>
  <c r="C92" i="5"/>
  <c r="D92" i="5"/>
  <c r="E92" i="5"/>
  <c r="F92" i="5"/>
  <c r="G92" i="5"/>
  <c r="C90" i="5"/>
  <c r="D90" i="5"/>
  <c r="E90" i="5"/>
  <c r="F90" i="5"/>
  <c r="G90" i="5"/>
  <c r="C88" i="5"/>
  <c r="D88" i="5"/>
  <c r="E88" i="5"/>
  <c r="F88" i="5"/>
  <c r="G88" i="5"/>
  <c r="C85" i="5"/>
  <c r="C84" i="5" s="1"/>
  <c r="D85" i="5"/>
  <c r="E85" i="5"/>
  <c r="E84" i="5" s="1"/>
  <c r="F85" i="5"/>
  <c r="F84" i="5" s="1"/>
  <c r="G85" i="5"/>
  <c r="G84" i="5" s="1"/>
  <c r="D84" i="5"/>
  <c r="C82" i="5"/>
  <c r="D82" i="5"/>
  <c r="E82" i="5"/>
  <c r="F82" i="5"/>
  <c r="G82" i="5"/>
  <c r="C73" i="5"/>
  <c r="D73" i="5"/>
  <c r="E73" i="5"/>
  <c r="F73" i="5"/>
  <c r="G73" i="5"/>
  <c r="C70" i="5"/>
  <c r="D70" i="5"/>
  <c r="E70" i="5"/>
  <c r="F70" i="5"/>
  <c r="G70" i="5"/>
  <c r="C64" i="5"/>
  <c r="C61" i="5" s="1"/>
  <c r="C59" i="5" s="1"/>
  <c r="D64" i="5"/>
  <c r="E64" i="5"/>
  <c r="F64" i="5"/>
  <c r="G64" i="5"/>
  <c r="D61" i="5"/>
  <c r="E61" i="5"/>
  <c r="F61" i="5"/>
  <c r="F59" i="5" s="1"/>
  <c r="G61" i="5"/>
  <c r="G59" i="5" s="1"/>
  <c r="D59" i="5"/>
  <c r="E59" i="5"/>
  <c r="C57" i="5"/>
  <c r="D57" i="5"/>
  <c r="E57" i="5"/>
  <c r="F57" i="5"/>
  <c r="G57" i="5"/>
  <c r="C54" i="5"/>
  <c r="D54" i="5"/>
  <c r="E54" i="5"/>
  <c r="F54" i="5"/>
  <c r="G54" i="5"/>
  <c r="C49" i="5"/>
  <c r="D49" i="5"/>
  <c r="E49" i="5"/>
  <c r="F49" i="5"/>
  <c r="G49" i="5"/>
  <c r="C46" i="5"/>
  <c r="D46" i="5"/>
  <c r="E46" i="5"/>
  <c r="F46" i="5"/>
  <c r="G46" i="5"/>
  <c r="C42" i="5"/>
  <c r="D42" i="5"/>
  <c r="E42" i="5"/>
  <c r="F42" i="5"/>
  <c r="G42" i="5"/>
  <c r="C40" i="5"/>
  <c r="D40" i="5"/>
  <c r="E40" i="5"/>
  <c r="F40" i="5"/>
  <c r="G40" i="5"/>
  <c r="G39" i="5" s="1"/>
  <c r="G38" i="5" s="1"/>
  <c r="C35" i="5"/>
  <c r="D35" i="5"/>
  <c r="E35" i="5"/>
  <c r="F35" i="5"/>
  <c r="G35" i="5"/>
  <c r="C32" i="5"/>
  <c r="D32" i="5"/>
  <c r="E32" i="5"/>
  <c r="F32" i="5"/>
  <c r="G32" i="5"/>
  <c r="C29" i="5"/>
  <c r="D29" i="5"/>
  <c r="E29" i="5"/>
  <c r="F29" i="5"/>
  <c r="G29" i="5"/>
  <c r="C26" i="5"/>
  <c r="D26" i="5"/>
  <c r="E26" i="5"/>
  <c r="F26" i="5"/>
  <c r="G26" i="5"/>
  <c r="C20" i="5"/>
  <c r="D20" i="5"/>
  <c r="E20" i="5"/>
  <c r="F20" i="5"/>
  <c r="G20" i="5"/>
  <c r="D17" i="5"/>
  <c r="D16" i="5" s="1"/>
  <c r="C10" i="5"/>
  <c r="D10" i="5"/>
  <c r="E10" i="5"/>
  <c r="F10" i="5"/>
  <c r="G10" i="5"/>
  <c r="C7" i="5"/>
  <c r="C6" i="5" s="1"/>
  <c r="D7" i="5"/>
  <c r="D6" i="5" s="1"/>
  <c r="E7" i="5"/>
  <c r="E6" i="5" s="1"/>
  <c r="F7" i="5"/>
  <c r="F6" i="5" s="1"/>
  <c r="G7" i="5"/>
  <c r="G6" i="5" s="1"/>
  <c r="G17" i="5" l="1"/>
  <c r="G16" i="5" s="1"/>
  <c r="E17" i="5"/>
  <c r="E16" i="5" s="1"/>
  <c r="D5" i="5"/>
  <c r="F39" i="5"/>
  <c r="F38" i="5" s="1"/>
  <c r="D39" i="5"/>
  <c r="D38" i="5" s="1"/>
  <c r="F45" i="5"/>
  <c r="D45" i="5"/>
  <c r="F53" i="5"/>
  <c r="D87" i="5"/>
  <c r="G107" i="5"/>
  <c r="E107" i="5"/>
  <c r="G127" i="5"/>
  <c r="C127" i="5"/>
  <c r="G133" i="5"/>
  <c r="G132" i="5" s="1"/>
  <c r="D172" i="5"/>
  <c r="G183" i="5"/>
  <c r="E183" i="5"/>
  <c r="E196" i="5"/>
  <c r="G350" i="5"/>
  <c r="F350" i="5"/>
  <c r="D350" i="5"/>
  <c r="G5" i="5"/>
  <c r="D53" i="5"/>
  <c r="D133" i="5"/>
  <c r="G172" i="5"/>
  <c r="G196" i="5"/>
  <c r="G87" i="5"/>
  <c r="G81" i="5" s="1"/>
  <c r="E87" i="5"/>
  <c r="F107" i="5"/>
  <c r="F100" i="5" s="1"/>
  <c r="D107" i="5"/>
  <c r="E127" i="5"/>
  <c r="E133" i="5"/>
  <c r="D183" i="5"/>
  <c r="G305" i="5"/>
  <c r="E305" i="5"/>
  <c r="F305" i="5"/>
  <c r="F183" i="5"/>
  <c r="F172" i="5"/>
  <c r="F133" i="5"/>
  <c r="F132" i="5" s="1"/>
  <c r="F119" i="5"/>
  <c r="F87" i="5"/>
  <c r="F81" i="5" s="1"/>
  <c r="F17" i="5"/>
  <c r="F16" i="5" s="1"/>
  <c r="F5" i="5"/>
  <c r="E5" i="5"/>
  <c r="E39" i="5"/>
  <c r="E38" i="5" s="1"/>
  <c r="C196" i="5"/>
  <c r="C17" i="5"/>
  <c r="C16" i="5" s="1"/>
  <c r="C5" i="5"/>
  <c r="E350" i="5"/>
  <c r="C350" i="5"/>
  <c r="C305" i="5"/>
  <c r="F202" i="5"/>
  <c r="D202" i="5"/>
  <c r="D194" i="5" s="1"/>
  <c r="G202" i="5"/>
  <c r="G195" i="5" s="1"/>
  <c r="E202" i="5"/>
  <c r="E195" i="5" s="1"/>
  <c r="C202" i="5"/>
  <c r="C183" i="5"/>
  <c r="C172" i="5"/>
  <c r="E172" i="5"/>
  <c r="G146" i="5"/>
  <c r="E146" i="5"/>
  <c r="E145" i="5" s="1"/>
  <c r="C146" i="5"/>
  <c r="F146" i="5"/>
  <c r="D146" i="5"/>
  <c r="E132" i="5"/>
  <c r="D132" i="5"/>
  <c r="C133" i="5"/>
  <c r="C132" i="5" s="1"/>
  <c r="F118" i="5"/>
  <c r="D118" i="5"/>
  <c r="G119" i="5"/>
  <c r="G118" i="5" s="1"/>
  <c r="E119" i="5"/>
  <c r="C119" i="5"/>
  <c r="C118" i="5" s="1"/>
  <c r="C107" i="5"/>
  <c r="C100" i="5" s="1"/>
  <c r="D100" i="5"/>
  <c r="G100" i="5"/>
  <c r="E100" i="5"/>
  <c r="C87" i="5"/>
  <c r="C81" i="5" s="1"/>
  <c r="E81" i="5"/>
  <c r="D81" i="5"/>
  <c r="G53" i="5"/>
  <c r="E53" i="5"/>
  <c r="C53" i="5"/>
  <c r="G45" i="5"/>
  <c r="E45" i="5"/>
  <c r="C45" i="5"/>
  <c r="C39" i="5"/>
  <c r="C38" i="5" s="1"/>
  <c r="H378" i="5"/>
  <c r="H366" i="5"/>
  <c r="H303" i="5"/>
  <c r="H248" i="5"/>
  <c r="H188" i="5"/>
  <c r="H186" i="5"/>
  <c r="H184" i="5"/>
  <c r="H181" i="5"/>
  <c r="H177" i="5"/>
  <c r="H170" i="5"/>
  <c r="H166" i="5"/>
  <c r="H161" i="5"/>
  <c r="H155" i="5"/>
  <c r="H134" i="5"/>
  <c r="H85" i="5"/>
  <c r="H84" i="5" s="1"/>
  <c r="H10" i="5"/>
  <c r="E118" i="5" l="1"/>
  <c r="E4" i="5" s="1"/>
  <c r="D145" i="5"/>
  <c r="D4" i="5" s="1"/>
  <c r="G145" i="5"/>
  <c r="G4" i="5" s="1"/>
  <c r="F195" i="5"/>
  <c r="F145" i="5"/>
  <c r="F4" i="5" s="1"/>
  <c r="C195" i="5"/>
  <c r="F194" i="5"/>
  <c r="G194" i="5"/>
  <c r="E194" i="5"/>
  <c r="D195" i="5"/>
  <c r="C194" i="5"/>
  <c r="C145" i="5"/>
  <c r="C4" i="5" s="1"/>
  <c r="H400" i="5"/>
  <c r="H388" i="5"/>
  <c r="H374" i="5"/>
  <c r="H363" i="5"/>
  <c r="H361" i="5"/>
  <c r="F443" i="5" l="1"/>
  <c r="E443" i="5"/>
  <c r="D443" i="5"/>
  <c r="G443" i="5"/>
  <c r="C443" i="5"/>
  <c r="H387" i="5"/>
  <c r="H386" i="5" s="1"/>
  <c r="H385" i="5" s="1"/>
  <c r="H314" i="5"/>
  <c r="H306" i="5"/>
  <c r="H297" i="5"/>
  <c r="H262" i="5"/>
  <c r="H257" i="5"/>
  <c r="H251" i="5"/>
  <c r="H223" i="5"/>
  <c r="H183" i="5"/>
  <c r="H168" i="5"/>
  <c r="H345" i="5" l="1"/>
  <c r="H301" i="5"/>
  <c r="H294" i="5"/>
  <c r="H276" i="5"/>
  <c r="H272" i="5"/>
  <c r="H270" i="5"/>
  <c r="H264" i="5"/>
  <c r="H259" i="5"/>
  <c r="H255" i="5"/>
  <c r="H253" i="5"/>
  <c r="H245" i="5" l="1"/>
  <c r="H243" i="5"/>
  <c r="H241" i="5"/>
  <c r="H231" i="5"/>
  <c r="H229" i="5"/>
  <c r="H217" i="5"/>
  <c r="H203" i="5"/>
  <c r="H192" i="5"/>
  <c r="H191" i="5" s="1"/>
  <c r="H179" i="5"/>
  <c r="H175" i="5"/>
  <c r="H173" i="5"/>
  <c r="H164" i="5"/>
  <c r="H159" i="5"/>
  <c r="H153" i="5"/>
  <c r="H151" i="5"/>
  <c r="H149" i="5"/>
  <c r="H147" i="5"/>
  <c r="H128" i="5"/>
  <c r="H104" i="5"/>
  <c r="H172" i="5" l="1"/>
  <c r="H146" i="5"/>
  <c r="H145" i="5" l="1"/>
  <c r="H35" i="5"/>
  <c r="H32" i="5"/>
  <c r="H29" i="5"/>
  <c r="H26" i="5"/>
  <c r="H20" i="5" l="1"/>
  <c r="H372" i="5" l="1"/>
  <c r="H399" i="5"/>
  <c r="H383" i="5"/>
  <c r="H380" i="5"/>
  <c r="H376" i="5"/>
  <c r="H370" i="5"/>
  <c r="H368" i="5"/>
  <c r="H358" i="5"/>
  <c r="H356" i="5"/>
  <c r="H353" i="5"/>
  <c r="H347" i="5"/>
  <c r="H343" i="5"/>
  <c r="H341" i="5"/>
  <c r="H339" i="5"/>
  <c r="H337" i="5"/>
  <c r="H335" i="5"/>
  <c r="H332" i="5"/>
  <c r="H330" i="5"/>
  <c r="H328" i="5"/>
  <c r="H326" i="5"/>
  <c r="H324" i="5"/>
  <c r="H322" i="5"/>
  <c r="H320" i="5"/>
  <c r="H318" i="5"/>
  <c r="H316" i="5"/>
  <c r="H310" i="5"/>
  <c r="H308" i="5"/>
  <c r="H299" i="5"/>
  <c r="H291" i="5"/>
  <c r="H286" i="5"/>
  <c r="H284" i="5"/>
  <c r="H282" i="5"/>
  <c r="H280" i="5"/>
  <c r="H278" i="5"/>
  <c r="H274" i="5"/>
  <c r="H268" i="5"/>
  <c r="H239" i="5"/>
  <c r="H237" i="5"/>
  <c r="H235" i="5"/>
  <c r="H233" i="5"/>
  <c r="H227" i="5"/>
  <c r="H225" i="5"/>
  <c r="H221" i="5"/>
  <c r="H219" i="5"/>
  <c r="H215" i="5"/>
  <c r="H213" i="5"/>
  <c r="H211" i="5"/>
  <c r="H209" i="5"/>
  <c r="H205" i="5"/>
  <c r="H199" i="5"/>
  <c r="H197" i="5"/>
  <c r="H108" i="5"/>
  <c r="H7" i="5"/>
  <c r="H6" i="5" s="1"/>
  <c r="H288" i="5"/>
  <c r="H17" i="5"/>
  <c r="H114" i="5"/>
  <c r="H113" i="5" s="1"/>
  <c r="H70" i="5"/>
  <c r="H54" i="5"/>
  <c r="H49" i="5"/>
  <c r="H46" i="5"/>
  <c r="H42" i="5"/>
  <c r="H40" i="5"/>
  <c r="H382" i="5"/>
  <c r="H143" i="5"/>
  <c r="H142" i="5" s="1"/>
  <c r="H140" i="5"/>
  <c r="H139" i="5" s="1"/>
  <c r="H137" i="5"/>
  <c r="H130" i="5"/>
  <c r="H127" i="5" s="1"/>
  <c r="H125" i="5"/>
  <c r="H123" i="5"/>
  <c r="H111" i="5"/>
  <c r="H101" i="5"/>
  <c r="H98" i="5"/>
  <c r="H97" i="5" s="1"/>
  <c r="H95" i="5"/>
  <c r="H94" i="5" s="1"/>
  <c r="H92" i="5"/>
  <c r="H90" i="5"/>
  <c r="H88" i="5"/>
  <c r="H82" i="5"/>
  <c r="H73" i="5"/>
  <c r="H64" i="5"/>
  <c r="H61" i="5" s="1"/>
  <c r="H57" i="5"/>
  <c r="H350" i="5" l="1"/>
  <c r="H196" i="5"/>
  <c r="H202" i="5"/>
  <c r="H133" i="5"/>
  <c r="H305" i="5"/>
  <c r="H119" i="5"/>
  <c r="H118" i="5" s="1"/>
  <c r="H53" i="5"/>
  <c r="H107" i="5"/>
  <c r="H100" i="5" s="1"/>
  <c r="H87" i="5"/>
  <c r="H81" i="5" s="1"/>
  <c r="H45" i="5"/>
  <c r="H39" i="5"/>
  <c r="H38" i="5" s="1"/>
  <c r="H5" i="5"/>
  <c r="H59" i="5"/>
  <c r="H16" i="5"/>
  <c r="H194" i="5" l="1"/>
  <c r="H195" i="5"/>
  <c r="H132" i="5"/>
  <c r="H4" i="5" s="1"/>
  <c r="H443" i="5" l="1"/>
</calcChain>
</file>

<file path=xl/sharedStrings.xml><?xml version="1.0" encoding="utf-8"?>
<sst xmlns="http://schemas.openxmlformats.org/spreadsheetml/2006/main" count="889" uniqueCount="886">
  <si>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</si>
  <si>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</si>
  <si>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</si>
  <si>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</si>
  <si>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</si>
  <si>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</si>
  <si>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</si>
  <si>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</si>
  <si>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</si>
  <si>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</si>
  <si>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</si>
  <si>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</si>
  <si>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</si>
  <si>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</si>
  <si>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</si>
  <si>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</si>
  <si>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</si>
  <si>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</si>
  <si>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</si>
  <si>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</si>
  <si>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</si>
  <si>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</si>
  <si>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</si>
  <si>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</si>
  <si>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</si>
  <si>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</si>
  <si>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</si>
  <si>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</si>
  <si>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</si>
  <si>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</si>
  <si>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</si>
  <si>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</si>
  <si>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</si>
  <si>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</si>
  <si>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</si>
  <si>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</si>
  <si>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</si>
  <si>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</si>
  <si>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</si>
  <si>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</si>
  <si>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</si>
  <si>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</si>
  <si>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</si>
  <si>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</si>
  <si>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</si>
  <si>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</si>
  <si>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</si>
  <si>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</si>
  <si>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</si>
  <si>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</si>
  <si>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</si>
  <si>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</si>
  <si>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</si>
  <si>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</si>
  <si>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</si>
  <si>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</si>
  <si>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</si>
  <si>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</si>
  <si>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</si>
  <si>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</si>
  <si>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</si>
  <si>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</si>
  <si>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</si>
  <si>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</si>
  <si>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</si>
  <si>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</si>
  <si>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</si>
  <si>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</si>
  <si>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</si>
  <si>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</si>
  <si>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</si>
  <si>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</si>
  <si>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</si>
  <si>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</si>
  <si>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</si>
  <si>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</si>
  <si>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</si>
  <si>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</si>
  <si>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</si>
  <si>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</si>
  <si>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</si>
  <si>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</si>
  <si>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</si>
  <si>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</si>
  <si>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</si>
  <si>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</si>
  <si>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</si>
  <si>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</si>
  <si>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</si>
  <si>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</si>
  <si>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</si>
  <si>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</si>
  <si>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</si>
  <si>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</si>
  <si>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</si>
  <si>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</si>
  <si>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</si>
  <si>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</si>
  <si>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</si>
  <si>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</si>
  <si>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</si>
  <si>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</si>
  <si>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</si>
  <si>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</si>
  <si>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</si>
  <si>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</si>
  <si>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</si>
  <si>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</si>
  <si>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</si>
  <si>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</si>
  <si>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</si>
  <si>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</si>
  <si>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</si>
  <si>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</si>
  <si>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</si>
  <si>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</si>
  <si>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</si>
  <si>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</si>
  <si>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</si>
  <si>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</si>
  <si>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</si>
  <si>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</si>
  <si>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</si>
  <si>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</si>
  <si>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</si>
  <si>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</si>
  <si>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</si>
  <si>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</si>
  <si>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</si>
  <si>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</si>
  <si>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</si>
  <si>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</si>
  <si>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</si>
  <si>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</si>
  <si>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</si>
  <si>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</si>
  <si>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</si>
  <si>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</si>
  <si>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</si>
  <si>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</si>
  <si>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</si>
  <si>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</si>
  <si>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</si>
  <si>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</si>
  <si>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</si>
  <si>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</si>
  <si>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</si>
  <si>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</si>
  <si>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</si>
  <si>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</si>
  <si>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</si>
  <si>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</si>
  <si>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</si>
  <si>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</si>
  <si>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</si>
  <si>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</si>
  <si>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</si>
  <si>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</si>
  <si>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</si>
  <si>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</si>
  <si>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</si>
  <si>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</si>
  <si>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</si>
  <si>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</si>
  <si>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</si>
  <si>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</si>
  <si>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</si>
  <si>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</si>
  <si>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</si>
  <si>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</si>
  <si>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</si>
  <si>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</si>
  <si>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</si>
  <si>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</si>
  <si>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</si>
  <si>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</si>
  <si>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</si>
  <si>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</si>
  <si>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</si>
  <si>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</si>
  <si>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</si>
  <si>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</si>
  <si>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</si>
  <si>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</si>
  <si>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</si>
  <si>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</si>
  <si>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</si>
  <si>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</si>
  <si>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</si>
  <si>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</si>
  <si>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</si>
  <si>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</si>
  <si>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</si>
  <si>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</si>
  <si>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</si>
  <si>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</si>
  <si>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</si>
  <si>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</si>
  <si>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</si>
  <si>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</si>
  <si>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</si>
  <si>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</si>
  <si>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</si>
  <si>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</si>
  <si>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</si>
  <si>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</si>
  <si>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</si>
  <si>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</si>
  <si>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</si>
  <si>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</si>
  <si>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</si>
  <si>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</si>
  <si>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</si>
  <si>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</si>
  <si>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</si>
  <si>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</si>
  <si>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</si>
  <si>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</si>
  <si>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</si>
  <si>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</si>
  <si>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</si>
  <si>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</si>
  <si>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</si>
  <si>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</si>
  <si>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</si>
  <si>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</si>
  <si>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</si>
  <si>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</si>
  <si>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</si>
  <si>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</si>
  <si>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</si>
  <si>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</si>
  <si>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</si>
  <si>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</si>
  <si>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</si>
  <si>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</si>
  <si>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</si>
  <si>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</si>
  <si>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</si>
  <si>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</si>
  <si>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</si>
  <si>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</si>
  <si>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</si>
  <si>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</si>
  <si>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</si>
  <si>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</si>
  <si>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</si>
  <si>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</si>
  <si>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</si>
  <si>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</si>
  <si>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</si>
  <si>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</si>
  <si>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</si>
  <si>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</si>
  <si>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</si>
  <si>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</si>
  <si>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</si>
  <si>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</si>
  <si>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</si>
  <si>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</si>
  <si>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</si>
  <si>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</si>
  <si>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</si>
  <si>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</si>
  <si>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</si>
  <si>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</si>
  <si>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</si>
  <si>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</si>
  <si>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</si>
  <si>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</si>
  <si>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</si>
  <si>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</si>
  <si>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</si>
  <si>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</si>
  <si>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</si>
  <si>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</si>
  <si>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</si>
  <si>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</si>
  <si>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</si>
  <si>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</si>
  <si>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</si>
  <si>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</si>
  <si>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</si>
  <si>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</si>
  <si>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</si>
  <si>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</si>
  <si>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</si>
  <si>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</si>
  <si>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</si>
  <si>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</si>
  <si>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</si>
  <si>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</si>
  <si>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</si>
  <si>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</si>
  <si>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</si>
  <si>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</si>
  <si>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</si>
  <si>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</si>
  <si>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</si>
  <si>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</si>
  <si>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</si>
  <si>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</si>
  <si>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</si>
  <si>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</si>
  <si>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</si>
  <si>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</si>
  <si>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</si>
  <si>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</si>
  <si>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</si>
  <si>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</si>
  <si>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</si>
  <si>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</si>
  <si>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</si>
  <si>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</si>
  <si>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</si>
  <si>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</si>
  <si>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</si>
  <si>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</si>
  <si>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</si>
  <si>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</si>
  <si>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</si>
  <si>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</si>
  <si>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</si>
  <si>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</si>
  <si>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</si>
  <si>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</si>
  <si>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</si>
  <si>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</si>
  <si>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</si>
  <si>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</si>
  <si>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</si>
  <si>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</si>
  <si>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</si>
  <si>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</si>
  <si>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</si>
  <si>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</si>
  <si>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</si>
  <si>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</si>
  <si>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</si>
  <si>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</si>
  <si>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</si>
  <si>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</si>
  <si>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</si>
  <si>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</si>
  <si>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</si>
  <si>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</si>
  <si>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</si>
  <si>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</si>
  <si>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</si>
  <si>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</si>
  <si>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</si>
  <si>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</si>
  <si>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</si>
  <si>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</si>
  <si>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</si>
  <si>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</si>
  <si>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</si>
  <si>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</si>
  <si>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</si>
  <si>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</si>
  <si>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</si>
  <si>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</si>
  <si>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</si>
  <si>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</si>
  <si>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</si>
  <si>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</si>
  <si>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</si>
  <si>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</si>
  <si>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</si>
  <si>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</si>
  <si>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</si>
  <si>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</si>
  <si>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</si>
  <si>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</si>
  <si>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</si>
  <si>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</si>
  <si>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</si>
  <si>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</si>
  <si>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</si>
  <si>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</si>
  <si>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</si>
  <si>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</si>
  <si>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</si>
  <si>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</si>
  <si>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</si>
  <si>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</si>
  <si>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</si>
  <si>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</si>
  <si>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</si>
  <si>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</si>
  <si>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</si>
  <si>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</si>
  <si>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</si>
  <si>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</si>
  <si>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</si>
  <si>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</si>
  <si>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</si>
  <si>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</si>
  <si>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</si>
  <si>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</si>
  <si>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</si>
  <si>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</si>
  <si>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</si>
  <si>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</si>
  <si>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</si>
  <si>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</si>
  <si>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</si>
  <si>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</si>
  <si>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</si>
  <si>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</si>
  <si>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</si>
  <si>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</si>
  <si>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</si>
  <si>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</si>
  <si>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</si>
  <si>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</si>
  <si>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</si>
  <si>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</si>
  <si>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</si>
  <si>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</si>
  <si>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</si>
  <si>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</si>
  <si>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</si>
  <si>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</si>
  <si>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</si>
  <si>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</si>
  <si>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</si>
  <si>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</si>
  <si>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</si>
  <si>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</si>
  <si>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</si>
  <si>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</si>
  <si>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</si>
  <si>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</si>
  <si>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</si>
  <si>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</si>
  <si>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</si>
  <si>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</si>
  <si>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</si>
  <si>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</si>
  <si>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</si>
  <si>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</si>
  <si>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</si>
  <si>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</si>
  <si>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</si>
  <si>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</si>
  <si>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</si>
  <si>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</si>
  <si>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</si>
  <si>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</si>
  <si>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</si>
  <si>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</si>
  <si>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</si>
  <si>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</si>
  <si>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</si>
  <si>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</si>
  <si>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</si>
  <si>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</si>
  <si>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</si>
  <si>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</si>
  <si>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</si>
  <si>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</si>
  <si>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</si>
  <si>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</si>
  <si>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</si>
  <si>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</si>
  <si>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</si>
  <si>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</si>
  <si>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</si>
  <si>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</si>
  <si>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</si>
  <si>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</si>
  <si>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</si>
  <si>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</si>
  <si>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</si>
  <si>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</si>
  <si>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</si>
  <si>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</si>
  <si>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</si>
  <si>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</si>
  <si>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</si>
  <si>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</si>
  <si>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</si>
  <si>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</si>
  <si>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</si>
  <si>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</si>
  <si>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</si>
  <si>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</si>
  <si>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</si>
  <si>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</si>
  <si>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</si>
  <si>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</si>
  <si>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</si>
  <si>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</si>
  <si>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</si>
  <si>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</si>
  <si>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</si>
  <si>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</si>
  <si>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</si>
  <si>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</si>
  <si>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</si>
  <si>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</si>
  <si>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</si>
  <si>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</si>
  <si>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</si>
  <si>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</si>
  <si>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</si>
  <si>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</si>
  <si>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</si>
  <si>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</si>
  <si>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</si>
  <si>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</si>
  <si>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</si>
  <si>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</si>
  <si>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</si>
  <si>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</si>
  <si>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</si>
  <si>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</si>
  <si>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</si>
  <si>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</si>
  <si>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</si>
  <si>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</si>
  <si>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</si>
  <si>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</si>
  <si>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</si>
  <si>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</si>
  <si>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</si>
  <si>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</si>
  <si>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</si>
  <si>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</si>
  <si>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</si>
  <si>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</si>
  <si>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</si>
  <si>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</si>
  <si>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</si>
  <si>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</si>
  <si>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</si>
  <si>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</si>
  <si>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</si>
  <si>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</si>
  <si>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</si>
  <si>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</si>
  <si>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</si>
  <si>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</si>
  <si>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</si>
  <si>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</si>
  <si>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</si>
  <si>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</si>
  <si>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</si>
  <si>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</si>
  <si>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</si>
  <si>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</si>
  <si>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</si>
  <si>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</si>
  <si>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</si>
  <si>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</si>
  <si>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</si>
  <si>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</si>
  <si>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</si>
  <si>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</si>
  <si>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</si>
  <si>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</si>
  <si>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</si>
  <si>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</si>
  <si>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</si>
  <si>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</si>
  <si>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</si>
  <si>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</si>
  <si>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</si>
  <si>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</si>
  <si>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</si>
  <si>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</si>
  <si>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</si>
  <si>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</si>
  <si>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</si>
  <si>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</si>
  <si>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</si>
  <si>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</si>
  <si>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</si>
  <si>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</si>
  <si>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</si>
  <si>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</si>
  <si>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</si>
  <si>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</si>
  <si>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</si>
  <si>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</si>
  <si>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</si>
  <si>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</si>
  <si>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</si>
  <si>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</si>
  <si>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</si>
  <si>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</si>
  <si>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</si>
  <si>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</si>
  <si>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</si>
  <si>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</si>
  <si>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</si>
  <si>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</si>
  <si>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</si>
  <si>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</si>
  <si>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</si>
  <si>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</si>
  <si>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</si>
  <si>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</si>
  <si>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</si>
  <si>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</si>
  <si>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</si>
  <si>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</si>
  <si>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</si>
  <si>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</si>
  <si>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</si>
  <si>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</si>
  <si>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</si>
  <si>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</si>
  <si>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</si>
  <si>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</si>
  <si>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</si>
  <si>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</si>
  <si>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</si>
  <si>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</si>
  <si>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</si>
  <si>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</si>
  <si>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</si>
  <si>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</si>
  <si>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</si>
  <si>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</si>
  <si>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</si>
  <si>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</si>
  <si>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</si>
  <si>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</si>
  <si>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</si>
  <si>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</si>
  <si>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</si>
  <si>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</si>
  <si>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</si>
  <si>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</si>
  <si>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</si>
  <si>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</si>
  <si>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</si>
  <si>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</si>
  <si>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</si>
  <si>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</si>
  <si>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</si>
  <si>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</si>
  <si>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</si>
  <si>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</si>
  <si>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</si>
  <si>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</si>
  <si>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</si>
  <si>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</si>
  <si>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</si>
  <si>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</si>
  <si>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</si>
  <si>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</si>
  <si>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</si>
  <si>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</si>
  <si>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</si>
  <si>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</si>
  <si>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</si>
  <si>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</si>
  <si>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</si>
  <si>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</si>
  <si>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</si>
  <si>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</si>
  <si>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</si>
  <si>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</si>
  <si>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</si>
  <si>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</si>
  <si>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</si>
  <si>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</si>
  <si>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</si>
  <si>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</si>
  <si>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</si>
  <si>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</si>
  <si>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</si>
  <si>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</si>
  <si>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</si>
  <si>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</si>
  <si>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</si>
  <si>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</si>
  <si>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</si>
  <si>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</si>
  <si>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</si>
  <si>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</si>
  <si>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</si>
  <si>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</si>
  <si>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</si>
  <si>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</si>
  <si>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</si>
  <si>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</si>
  <si>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</si>
  <si>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</si>
  <si>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</si>
  <si>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</si>
  <si>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</si>
  <si>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</si>
  <si>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</si>
  <si>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</si>
  <si>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</si>
  <si>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</si>
  <si>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</si>
  <si>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</si>
  <si>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</si>
  <si>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</si>
  <si>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</si>
  <si>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</si>
  <si>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</si>
  <si>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</si>
  <si>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</si>
  <si>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</si>
  <si>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</si>
  <si>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</si>
  <si>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</si>
  <si>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</si>
  <si>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</si>
  <si>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</si>
  <si>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</si>
  <si>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</si>
  <si>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</si>
  <si>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</si>
  <si>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</si>
  <si>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</si>
  <si>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</si>
  <si>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</si>
  <si>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</si>
  <si>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</si>
  <si>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</si>
  <si>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</si>
  <si>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</si>
  <si>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</si>
  <si>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</si>
  <si>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</si>
  <si>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</si>
  <si>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</si>
  <si>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</si>
  <si>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</si>
  <si>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</si>
  <si>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</si>
  <si>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</si>
  <si>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</si>
  <si>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</si>
  <si>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</si>
  <si>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</si>
  <si>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</si>
  <si>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</si>
  <si>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</si>
  <si>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</si>
  <si>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</si>
  <si>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</si>
  <si>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</si>
  <si>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</si>
  <si>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</si>
  <si>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</si>
  <si>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</si>
  <si>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</si>
  <si>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</si>
  <si>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</si>
  <si>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</si>
  <si>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</si>
  <si>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</si>
  <si>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</si>
  <si>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</si>
  <si>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</si>
  <si>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</si>
  <si>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</si>
  <si>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</si>
  <si>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</si>
  <si>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</si>
  <si>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</si>
  <si>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</si>
  <si>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</si>
  <si>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</si>
  <si>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</si>
  <si>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</si>
  <si>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</si>
  <si>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</si>
  <si>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</si>
  <si>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</si>
  <si>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</si>
  <si>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</si>
  <si>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</si>
  <si>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</si>
  <si>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</si>
  <si>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</si>
  <si>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</si>
  <si>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</si>
  <si>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</si>
  <si>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</si>
  <si>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</si>
  <si>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</si>
  <si>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</si>
  <si>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</si>
  <si>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</si>
  <si>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</si>
  <si>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</si>
  <si>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</si>
  <si>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</si>
  <si>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</si>
  <si>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</si>
  <si>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</si>
  <si>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</si>
  <si>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</si>
  <si>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</si>
  <si>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</si>
  <si>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</si>
  <si>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</si>
  <si>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</si>
  <si>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</si>
  <si>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</si>
  <si>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</si>
  <si>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</si>
  <si>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</si>
  <si>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</si>
  <si>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</si>
  <si>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</si>
  <si>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</si>
  <si>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</si>
  <si>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</si>
  <si>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</si>
  <si>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</si>
  <si>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</si>
  <si>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</si>
  <si>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</si>
  <si>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</si>
  <si>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</si>
  <si>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</si>
  <si>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</si>
  <si>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</si>
  <si>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000 1 16 09000 00 0000 140</t>
  </si>
  <si>
    <t>000 1 16 09030 02 0000 140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</si>
  <si>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</si>
  <si>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</si>
  <si>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</si>
  <si>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</si>
  <si>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000 1 16 10020 02 0000 140</t>
  </si>
  <si>
    <t>000 1 16 10021 02 0000 140</t>
  </si>
  <si>
    <t>000 1 16 10100 00 0000 140</t>
  </si>
  <si>
    <t>000 1 16 10100 02 0000 140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</si>
  <si>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</si>
  <si>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</si>
  <si>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000 2 02 29001 00 0000 150</t>
  </si>
  <si>
    <t>000 2 02 29001 02 0000 150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</si>
  <si>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</si>
  <si>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</si>
  <si>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000 2 02 45390 00 0000 150</t>
  </si>
  <si>
    <t>000 2 02 45390 02 0000 150</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</si>
  <si>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</si>
  <si>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</si>
  <si>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</si>
  <si>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</si>
  <si>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</si>
  <si>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</si>
  <si>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</si>
  <si>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</si>
  <si>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</si>
  <si>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</si>
  <si>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000 219 25576 02 0000 150</t>
  </si>
  <si>
    <t>Возврат остатков субсидий на обеспечение комплексного развития сельских территорий из бюджетов субъектов Российской Федерации</t>
  </si>
  <si>
    <t xml:space="preserve">Субсидии бюджетам субъектов Российской Федерации на создание центров выявления и поддержки одаренных детей
</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</si>
  <si>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</si>
  <si>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000 1 08 07510 01 0000 110</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</si>
  <si>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</si>
  <si>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</si>
  <si>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</si>
  <si>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</si>
  <si>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000 2 02 25423 02 0000 150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</si>
  <si>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</si>
  <si>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t>
  </si>
  <si>
    <t>000 2 02 45368 02 0000 150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</si>
  <si>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</si>
  <si>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</si>
  <si>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000 2 02 45472 00 0000 150</t>
  </si>
  <si>
    <t>000 2 02 45472 02 0000 150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</si>
  <si>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</si>
  <si>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000 2 18 45393 02 0000 150</t>
  </si>
  <si>
    <t>000 2 19 25495 02 0000 150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</si>
  <si>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</si>
  <si>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</si>
  <si>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000 2 19 45393 02 0000 150</t>
  </si>
  <si>
    <t>Сведения о внесенных в течение 2021 года изменениях в закон Брянской области "Об областном бюджете на 2021 год и на плановый период 2022 и 2023 годы", в части доходов на 2021 год</t>
  </si>
  <si>
    <t>Сумма на 2021 год (закон 
от 10.12.2020 
№ 105-З, первоначальный)</t>
  </si>
  <si>
    <t>Закон от 26.02.2021 № 7-З</t>
  </si>
  <si>
    <t>Закон от 23.06.2021 № 48-З</t>
  </si>
  <si>
    <t>Закон от 01.11.2021 № 92-З</t>
  </si>
  <si>
    <t>Закон от 24.12.2021 № 107-З</t>
  </si>
  <si>
    <t>Сумма на 2021 год
(с учетом изменений)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</si>
</sst>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dd\.mm\.yyyy"/>
  </numFmts>
  <fonts count="27"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
      <sz val="10"/>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D9D9D9"/>
      </left>
      <right style="thin">
        <color rgb="FFD9D9D9"/>
      </right>
      <top/>
      <bottom style="thin">
        <color rgb="FFD9D9D9"/>
      </bottom>
      <diagonal/>
    </border>
  </borders>
  <cellStyleXfs count="181">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5"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13" fillId="0" borderId="34">
      <alignment horizontal="center"/>
    </xf>
    <xf numFmtId="0" fontId="26" fillId="0" borderId="50">
      <alignment horizontal="left" vertical="top" wrapText="1"/>
    </xf>
  </cellStyleXfs>
  <cellXfs count="28">
    <xf numFmtId="0" fontId="0" fillId="0" borderId="0" xfId="0"/>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49"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81">
    <cellStyle name="br" xfId="174"/>
    <cellStyle name="col" xfId="173"/>
    <cellStyle name="ex73" xfId="180"/>
    <cellStyle name="style0" xfId="175"/>
    <cellStyle name="td" xfId="176"/>
    <cellStyle name="tr" xfId="172"/>
    <cellStyle name="xl100" xfId="91"/>
    <cellStyle name="xl101" xfId="97"/>
    <cellStyle name="xl102" xfId="93"/>
    <cellStyle name="xl103" xfId="101"/>
    <cellStyle name="xl104" xfId="104"/>
    <cellStyle name="xl105" xfId="89"/>
    <cellStyle name="xl106" xfId="92"/>
    <cellStyle name="xl107" xfId="98"/>
    <cellStyle name="xl108" xfId="103"/>
    <cellStyle name="xl109" xfId="90"/>
    <cellStyle name="xl110" xfId="99"/>
    <cellStyle name="xl111" xfId="100"/>
    <cellStyle name="xl112" xfId="94"/>
    <cellStyle name="xl113" xfId="102"/>
    <cellStyle name="xl114" xfId="95"/>
    <cellStyle name="xl115" xfId="96"/>
    <cellStyle name="xl116" xfId="105"/>
    <cellStyle name="xl117" xfId="128"/>
    <cellStyle name="xl118" xfId="132"/>
    <cellStyle name="xl119" xfId="136"/>
    <cellStyle name="xl120" xfId="142"/>
    <cellStyle name="xl121" xfId="143"/>
    <cellStyle name="xl122" xfId="144"/>
    <cellStyle name="xl123" xfId="146"/>
    <cellStyle name="xl124" xfId="167"/>
    <cellStyle name="xl125" xfId="170"/>
    <cellStyle name="xl126" xfId="106"/>
    <cellStyle name="xl127" xfId="109"/>
    <cellStyle name="xl128" xfId="112"/>
    <cellStyle name="xl129" xfId="114"/>
    <cellStyle name="xl130" xfId="119"/>
    <cellStyle name="xl131" xfId="121"/>
    <cellStyle name="xl132" xfId="123"/>
    <cellStyle name="xl133" xfId="124"/>
    <cellStyle name="xl134" xfId="129"/>
    <cellStyle name="xl135" xfId="133"/>
    <cellStyle name="xl136" xfId="137"/>
    <cellStyle name="xl137" xfId="145"/>
    <cellStyle name="xl138" xfId="148"/>
    <cellStyle name="xl139" xfId="152"/>
    <cellStyle name="xl140" xfId="156"/>
    <cellStyle name="xl141" xfId="160"/>
    <cellStyle name="xl142" xfId="110"/>
    <cellStyle name="xl143" xfId="113"/>
    <cellStyle name="xl144" xfId="115"/>
    <cellStyle name="xl145" xfId="120"/>
    <cellStyle name="xl146" xfId="122"/>
    <cellStyle name="xl147" xfId="125"/>
    <cellStyle name="xl148" xfId="130"/>
    <cellStyle name="xl149" xfId="134"/>
    <cellStyle name="xl150" xfId="138"/>
    <cellStyle name="xl151" xfId="140"/>
    <cellStyle name="xl152" xfId="147"/>
    <cellStyle name="xl153" xfId="149"/>
    <cellStyle name="xl154" xfId="150"/>
    <cellStyle name="xl155" xfId="151"/>
    <cellStyle name="xl156" xfId="153"/>
    <cellStyle name="xl157" xfId="154"/>
    <cellStyle name="xl158" xfId="155"/>
    <cellStyle name="xl159" xfId="157"/>
    <cellStyle name="xl160" xfId="158"/>
    <cellStyle name="xl161" xfId="159"/>
    <cellStyle name="xl162" xfId="161"/>
    <cellStyle name="xl163" xfId="108"/>
    <cellStyle name="xl164" xfId="116"/>
    <cellStyle name="xl165" xfId="126"/>
    <cellStyle name="xl166" xfId="131"/>
    <cellStyle name="xl167" xfId="135"/>
    <cellStyle name="xl168" xfId="139"/>
    <cellStyle name="xl169" xfId="162"/>
    <cellStyle name="xl170" xfId="165"/>
    <cellStyle name="xl171" xfId="168"/>
    <cellStyle name="xl172" xfId="171"/>
    <cellStyle name="xl173" xfId="163"/>
    <cellStyle name="xl174" xfId="166"/>
    <cellStyle name="xl175" xfId="164"/>
    <cellStyle name="xl176" xfId="117"/>
    <cellStyle name="xl177" xfId="107"/>
    <cellStyle name="xl178" xfId="118"/>
    <cellStyle name="xl179" xfId="127"/>
    <cellStyle name="xl180" xfId="141"/>
    <cellStyle name="xl181" xfId="169"/>
    <cellStyle name="xl182" xfId="111"/>
    <cellStyle name="xl21" xfId="177"/>
    <cellStyle name="xl22" xfId="13"/>
    <cellStyle name="xl23" xfId="19"/>
    <cellStyle name="xl24" xfId="23"/>
    <cellStyle name="xl25" xfId="30"/>
    <cellStyle name="xl26" xfId="1"/>
    <cellStyle name="xl26 2" xfId="45"/>
    <cellStyle name="xl27" xfId="17"/>
    <cellStyle name="xl28" xfId="47"/>
    <cellStyle name="xl29" xfId="49"/>
    <cellStyle name="xl30" xfId="55"/>
    <cellStyle name="xl31" xfId="11"/>
    <cellStyle name="xl32" xfId="178"/>
    <cellStyle name="xl33" xfId="24"/>
    <cellStyle name="xl34" xfId="2"/>
    <cellStyle name="xl34 2" xfId="41"/>
    <cellStyle name="xl35" xfId="50"/>
    <cellStyle name="xl36" xfId="56"/>
    <cellStyle name="xl37" xfId="60"/>
    <cellStyle name="xl38" xfId="3"/>
    <cellStyle name="xl38 2" xfId="63"/>
    <cellStyle name="xl39" xfId="42"/>
    <cellStyle name="xl40" xfId="34"/>
    <cellStyle name="xl41" xfId="51"/>
    <cellStyle name="xl42" xfId="4"/>
    <cellStyle name="xl42 2" xfId="57"/>
    <cellStyle name="xl43" xfId="61"/>
    <cellStyle name="xl44" xfId="48"/>
    <cellStyle name="xl44 2" xfId="179"/>
    <cellStyle name="xl45" xfId="52"/>
    <cellStyle name="xl46" xfId="65"/>
    <cellStyle name="xl47" xfId="14"/>
    <cellStyle name="xl48" xfId="31"/>
    <cellStyle name="xl49" xfId="37"/>
    <cellStyle name="xl50" xfId="39"/>
    <cellStyle name="xl51" xfId="20"/>
    <cellStyle name="xl52" xfId="5"/>
    <cellStyle name="xl52 2" xfId="25"/>
    <cellStyle name="xl53" xfId="32"/>
    <cellStyle name="xl54" xfId="15"/>
    <cellStyle name="xl55" xfId="46"/>
    <cellStyle name="xl56" xfId="21"/>
    <cellStyle name="xl57" xfId="26"/>
    <cellStyle name="xl58" xfId="33"/>
    <cellStyle name="xl59" xfId="36"/>
    <cellStyle name="xl60" xfId="38"/>
    <cellStyle name="xl61" xfId="40"/>
    <cellStyle name="xl62" xfId="43"/>
    <cellStyle name="xl63" xfId="6"/>
    <cellStyle name="xl63 2" xfId="44"/>
    <cellStyle name="xl64" xfId="16"/>
    <cellStyle name="xl65" xfId="22"/>
    <cellStyle name="xl66" xfId="27"/>
    <cellStyle name="xl67" xfId="53"/>
    <cellStyle name="xl68" xfId="58"/>
    <cellStyle name="xl69" xfId="54"/>
    <cellStyle name="xl70" xfId="59"/>
    <cellStyle name="xl71" xfId="62"/>
    <cellStyle name="xl72" xfId="64"/>
    <cellStyle name="xl73" xfId="18"/>
    <cellStyle name="xl74" xfId="28"/>
    <cellStyle name="xl75" xfId="35"/>
    <cellStyle name="xl76" xfId="29"/>
    <cellStyle name="xl77" xfId="66"/>
    <cellStyle name="xl78" xfId="69"/>
    <cellStyle name="xl79" xfId="73"/>
    <cellStyle name="xl80" xfId="80"/>
    <cellStyle name="xl81" xfId="82"/>
    <cellStyle name="xl82" xfId="67"/>
    <cellStyle name="xl83" xfId="78"/>
    <cellStyle name="xl84" xfId="81"/>
    <cellStyle name="xl85" xfId="83"/>
    <cellStyle name="xl86" xfId="88"/>
    <cellStyle name="xl87" xfId="68"/>
    <cellStyle name="xl88" xfId="74"/>
    <cellStyle name="xl89" xfId="84"/>
    <cellStyle name="xl90" xfId="70"/>
    <cellStyle name="xl91" xfId="75"/>
    <cellStyle name="xl92" xfId="85"/>
    <cellStyle name="xl93" xfId="76"/>
    <cellStyle name="xl94" xfId="79"/>
    <cellStyle name="xl95" xfId="86"/>
    <cellStyle name="xl96" xfId="77"/>
    <cellStyle name="xl97" xfId="87"/>
    <cellStyle name="xl98" xfId="71"/>
    <cellStyle name="xl99" xfId="7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5"/>
  <sheetViews>
    <sheetView showGridLines="0" tabSelected="1" view="pageBreakPreview" topLeftCell="A437" zoomScaleNormal="70" zoomScaleSheetLayoutView="100" workbookViewId="0">
      <selection activeCell="A373" sqref="A373"/>
    </sheetView>
  </sheetViews>
  <sheetFormatPr defaultColWidth="9.109375" defaultRowHeight="15.6" x14ac:dyDescent="0.3"/>
  <cols>
    <col min="1" max="1" width="27.88671875" style="4" customWidth="1"/>
    <col min="2" max="2" width="66" style="4" customWidth="1"/>
    <col min="3" max="5" width="18.33203125" style="4" customWidth="1"/>
    <col min="6" max="6" width="18.33203125" style="18" customWidth="1"/>
    <col min="7" max="7" width="19.21875" style="4" customWidth="1"/>
    <col min="8" max="8" width="18.5546875" style="5" customWidth="1"/>
    <col min="9" max="9" width="15.33203125" style="4" customWidth="1"/>
    <col min="10" max="221" width="9.109375" style="4"/>
    <col min="222" max="223" width="12.33203125" style="4" customWidth="1"/>
    <col min="224" max="224" width="13.44140625" style="4" customWidth="1"/>
    <col min="225" max="225" width="59.109375" style="4" customWidth="1"/>
    <col min="226" max="226" width="18.109375" style="4" customWidth="1"/>
    <col min="227" max="227" width="32.109375" style="4" customWidth="1"/>
    <col min="228" max="228" width="86.6640625" style="4" customWidth="1"/>
    <col min="229" max="237" width="23.109375" style="4" customWidth="1"/>
    <col min="238" max="238" width="91.44140625" style="4" customWidth="1"/>
    <col min="239" max="244" width="19.109375" style="4" customWidth="1"/>
    <col min="245" max="16384" width="9.109375" style="4"/>
  </cols>
  <sheetData>
    <row r="1" spans="1:8" ht="44.4" customHeight="1" x14ac:dyDescent="0.3">
      <c r="A1" s="27" t="s">
        <v>879</v>
      </c>
      <c r="B1" s="27"/>
      <c r="C1" s="27"/>
      <c r="D1" s="27"/>
      <c r="E1" s="27"/>
      <c r="F1" s="27"/>
      <c r="G1" s="27"/>
      <c r="H1" s="27"/>
    </row>
    <row r="2" spans="1:8" ht="17.25" customHeight="1" x14ac:dyDescent="0.3">
      <c r="A2" s="26" t="s">
        <v>180</v>
      </c>
      <c r="B2" s="26"/>
      <c r="C2" s="26"/>
      <c r="D2" s="26"/>
      <c r="E2" s="26"/>
      <c r="F2" s="26"/>
      <c r="G2" s="26"/>
      <c r="H2" s="26"/>
    </row>
    <row r="3" spans="1:8" ht="81" customHeight="1" x14ac:dyDescent="0.3">
      <c r="A3" s="6" t="s">
        <v>44</v>
      </c>
      <c r="B3" s="6" t="s">
        <v>45</v>
      </c>
      <c r="C3" s="20" t="s">
        <v>880</v>
      </c>
      <c r="D3" s="20" t="s">
        <v>881</v>
      </c>
      <c r="E3" s="20" t="s">
        <v>882</v>
      </c>
      <c r="F3" s="20" t="s">
        <v>883</v>
      </c>
      <c r="G3" s="20" t="s">
        <v>884</v>
      </c>
      <c r="H3" s="21" t="s">
        <v>885</v>
      </c>
    </row>
    <row r="4" spans="1:8" x14ac:dyDescent="0.3">
      <c r="A4" s="15" t="s">
        <v>181</v>
      </c>
      <c r="B4" s="16" t="s">
        <v>46</v>
      </c>
      <c r="C4" s="22">
        <f>C5+C16+C38+C45+C53+C59+C81+C100+C118+C132+C142+C145</f>
        <v>30757639000</v>
      </c>
      <c r="D4" s="22">
        <f t="shared" ref="D4:H4" si="0">D5+D16+D38+D45+D53+D59+D81+D100+D118+D132+D142+D145</f>
        <v>0</v>
      </c>
      <c r="E4" s="22">
        <f t="shared" si="0"/>
        <v>1100000000</v>
      </c>
      <c r="F4" s="22">
        <f t="shared" si="0"/>
        <v>4076181000</v>
      </c>
      <c r="G4" s="22">
        <f t="shared" si="0"/>
        <v>0</v>
      </c>
      <c r="H4" s="22">
        <f t="shared" si="0"/>
        <v>35933820000</v>
      </c>
    </row>
    <row r="5" spans="1:8" x14ac:dyDescent="0.3">
      <c r="A5" s="15" t="s">
        <v>182</v>
      </c>
      <c r="B5" s="16" t="s">
        <v>47</v>
      </c>
      <c r="C5" s="22">
        <f t="shared" ref="C5:G5" si="1">C6+C10</f>
        <v>17662307000</v>
      </c>
      <c r="D5" s="22">
        <f t="shared" si="1"/>
        <v>0</v>
      </c>
      <c r="E5" s="22">
        <f t="shared" si="1"/>
        <v>500000000</v>
      </c>
      <c r="F5" s="22">
        <f t="shared" si="1"/>
        <v>2690534000</v>
      </c>
      <c r="G5" s="22">
        <f t="shared" si="1"/>
        <v>0</v>
      </c>
      <c r="H5" s="11">
        <f>H6+H10</f>
        <v>20852841000</v>
      </c>
    </row>
    <row r="6" spans="1:8" x14ac:dyDescent="0.3">
      <c r="A6" s="1" t="s">
        <v>183</v>
      </c>
      <c r="B6" s="2" t="s">
        <v>48</v>
      </c>
      <c r="C6" s="23">
        <f t="shared" ref="C6:G6" si="2">C7</f>
        <v>6299859000</v>
      </c>
      <c r="D6" s="23">
        <f t="shared" si="2"/>
        <v>0</v>
      </c>
      <c r="E6" s="23">
        <f t="shared" si="2"/>
        <v>500000000</v>
      </c>
      <c r="F6" s="23">
        <f t="shared" si="2"/>
        <v>1728788000</v>
      </c>
      <c r="G6" s="23">
        <f t="shared" si="2"/>
        <v>0</v>
      </c>
      <c r="H6" s="12">
        <f>H7</f>
        <v>8528647000</v>
      </c>
    </row>
    <row r="7" spans="1:8" ht="46.8" x14ac:dyDescent="0.3">
      <c r="A7" s="1" t="s">
        <v>184</v>
      </c>
      <c r="B7" s="2" t="s">
        <v>49</v>
      </c>
      <c r="C7" s="23">
        <f t="shared" ref="C7:G7" si="3">C8+C9</f>
        <v>6299859000</v>
      </c>
      <c r="D7" s="23">
        <f t="shared" si="3"/>
        <v>0</v>
      </c>
      <c r="E7" s="23">
        <f t="shared" si="3"/>
        <v>500000000</v>
      </c>
      <c r="F7" s="23">
        <f t="shared" si="3"/>
        <v>1728788000</v>
      </c>
      <c r="G7" s="23">
        <f t="shared" si="3"/>
        <v>0</v>
      </c>
      <c r="H7" s="12">
        <f>H8+H9</f>
        <v>8528647000</v>
      </c>
    </row>
    <row r="8" spans="1:8" ht="46.8" x14ac:dyDescent="0.3">
      <c r="A8" s="1" t="s">
        <v>185</v>
      </c>
      <c r="B8" s="2" t="s">
        <v>50</v>
      </c>
      <c r="C8" s="23">
        <v>5599859000</v>
      </c>
      <c r="D8" s="12"/>
      <c r="E8" s="12">
        <v>500000000</v>
      </c>
      <c r="F8" s="19">
        <v>1731083000</v>
      </c>
      <c r="G8" s="12"/>
      <c r="H8" s="12">
        <v>7830942000</v>
      </c>
    </row>
    <row r="9" spans="1:8" ht="46.8" x14ac:dyDescent="0.3">
      <c r="A9" s="1" t="s">
        <v>186</v>
      </c>
      <c r="B9" s="2" t="s">
        <v>51</v>
      </c>
      <c r="C9" s="23">
        <v>700000000</v>
      </c>
      <c r="D9" s="12"/>
      <c r="E9" s="12"/>
      <c r="F9" s="19">
        <v>-2295000</v>
      </c>
      <c r="G9" s="12"/>
      <c r="H9" s="12">
        <v>697705000</v>
      </c>
    </row>
    <row r="10" spans="1:8" x14ac:dyDescent="0.3">
      <c r="A10" s="1" t="s">
        <v>187</v>
      </c>
      <c r="B10" s="2" t="s">
        <v>52</v>
      </c>
      <c r="C10" s="23">
        <f t="shared" ref="C10:G10" si="4">SUM(C11:C15)</f>
        <v>11362448000</v>
      </c>
      <c r="D10" s="23">
        <f t="shared" si="4"/>
        <v>0</v>
      </c>
      <c r="E10" s="23">
        <f t="shared" si="4"/>
        <v>0</v>
      </c>
      <c r="F10" s="23">
        <f t="shared" si="4"/>
        <v>961746000</v>
      </c>
      <c r="G10" s="23">
        <f t="shared" si="4"/>
        <v>0</v>
      </c>
      <c r="H10" s="12">
        <f>SUM(H11:H15)</f>
        <v>12324194000</v>
      </c>
    </row>
    <row r="11" spans="1:8" ht="78" x14ac:dyDescent="0.3">
      <c r="A11" s="1" t="s">
        <v>188</v>
      </c>
      <c r="B11" s="2" t="s">
        <v>53</v>
      </c>
      <c r="C11" s="23">
        <v>11023963000</v>
      </c>
      <c r="D11" s="12"/>
      <c r="E11" s="12"/>
      <c r="F11" s="19">
        <v>464998000</v>
      </c>
      <c r="G11" s="12"/>
      <c r="H11" s="12">
        <v>11488961000</v>
      </c>
    </row>
    <row r="12" spans="1:8" ht="109.2" x14ac:dyDescent="0.3">
      <c r="A12" s="1" t="s">
        <v>189</v>
      </c>
      <c r="B12" s="2" t="s">
        <v>54</v>
      </c>
      <c r="C12" s="23">
        <v>135680000</v>
      </c>
      <c r="D12" s="12"/>
      <c r="E12" s="12"/>
      <c r="F12" s="19">
        <v>18248000</v>
      </c>
      <c r="G12" s="12"/>
      <c r="H12" s="12">
        <v>153928000</v>
      </c>
    </row>
    <row r="13" spans="1:8" ht="46.8" x14ac:dyDescent="0.3">
      <c r="A13" s="1" t="s">
        <v>190</v>
      </c>
      <c r="B13" s="2" t="s">
        <v>173</v>
      </c>
      <c r="C13" s="23">
        <v>146986000</v>
      </c>
      <c r="D13" s="12"/>
      <c r="E13" s="12"/>
      <c r="F13" s="19">
        <v>42464000</v>
      </c>
      <c r="G13" s="12"/>
      <c r="H13" s="12">
        <v>189450000</v>
      </c>
    </row>
    <row r="14" spans="1:8" ht="93.6" x14ac:dyDescent="0.3">
      <c r="A14" s="1" t="s">
        <v>191</v>
      </c>
      <c r="B14" s="2" t="s">
        <v>174</v>
      </c>
      <c r="C14" s="23">
        <v>55819000</v>
      </c>
      <c r="D14" s="12"/>
      <c r="E14" s="12"/>
      <c r="F14" s="19">
        <v>-4458000</v>
      </c>
      <c r="G14" s="12"/>
      <c r="H14" s="12">
        <v>51361000</v>
      </c>
    </row>
    <row r="15" spans="1:8" ht="94.2" customHeight="1" x14ac:dyDescent="0.3">
      <c r="A15" s="1" t="s">
        <v>685</v>
      </c>
      <c r="B15" s="17" t="s">
        <v>684</v>
      </c>
      <c r="C15" s="12">
        <v>0</v>
      </c>
      <c r="D15" s="12"/>
      <c r="E15" s="12"/>
      <c r="F15" s="19">
        <v>440494000</v>
      </c>
      <c r="G15" s="12"/>
      <c r="H15" s="12">
        <v>440494000</v>
      </c>
    </row>
    <row r="16" spans="1:8" ht="46.8" x14ac:dyDescent="0.3">
      <c r="A16" s="15" t="s">
        <v>192</v>
      </c>
      <c r="B16" s="16" t="s">
        <v>55</v>
      </c>
      <c r="C16" s="22">
        <f t="shared" ref="C16:G16" si="5">C17</f>
        <v>5570166000</v>
      </c>
      <c r="D16" s="22">
        <f t="shared" si="5"/>
        <v>0</v>
      </c>
      <c r="E16" s="22">
        <f t="shared" si="5"/>
        <v>0</v>
      </c>
      <c r="F16" s="22">
        <f t="shared" si="5"/>
        <v>-97771000</v>
      </c>
      <c r="G16" s="22">
        <f t="shared" si="5"/>
        <v>0</v>
      </c>
      <c r="H16" s="11">
        <f>H17</f>
        <v>5472395000</v>
      </c>
    </row>
    <row r="17" spans="1:8" ht="31.2" x14ac:dyDescent="0.3">
      <c r="A17" s="1" t="s">
        <v>371</v>
      </c>
      <c r="B17" s="13" t="s">
        <v>370</v>
      </c>
      <c r="C17" s="23">
        <f>C18+C19+C20+C23+C24+C25+C26+C29+C32+C35</f>
        <v>5570166000</v>
      </c>
      <c r="D17" s="23">
        <f>D18+D19+D20+D23+D24+D25+D26+D29+D32+D35</f>
        <v>0</v>
      </c>
      <c r="E17" s="23">
        <f>E18+E19+E20+E23+E24+E25+E26+E29+E32+E35</f>
        <v>0</v>
      </c>
      <c r="F17" s="23">
        <f>F18+F19+F20+F23+F24+F25+F26+F29+F32+F35</f>
        <v>-97771000</v>
      </c>
      <c r="G17" s="23">
        <f>G18+G19+G20+G23+G24+G25+G26+G29+G32+G35</f>
        <v>0</v>
      </c>
      <c r="H17" s="12">
        <f>H18+H19+H20+H23+H24+H25+H26+H29+H32+H35</f>
        <v>5472395000</v>
      </c>
    </row>
    <row r="18" spans="1:8" ht="31.2" x14ac:dyDescent="0.3">
      <c r="A18" s="1" t="s">
        <v>193</v>
      </c>
      <c r="B18" s="2" t="s">
        <v>56</v>
      </c>
      <c r="C18" s="23">
        <v>489240000</v>
      </c>
      <c r="D18" s="12"/>
      <c r="E18" s="12"/>
      <c r="F18" s="19">
        <v>-7071000</v>
      </c>
      <c r="G18" s="12"/>
      <c r="H18" s="12">
        <v>482169000</v>
      </c>
    </row>
    <row r="19" spans="1:8" ht="31.2" x14ac:dyDescent="0.3">
      <c r="A19" s="1" t="s">
        <v>194</v>
      </c>
      <c r="B19" s="2" t="s">
        <v>57</v>
      </c>
      <c r="C19" s="23">
        <v>195500000</v>
      </c>
      <c r="D19" s="12"/>
      <c r="E19" s="12"/>
      <c r="F19" s="19">
        <v>14839000</v>
      </c>
      <c r="G19" s="12"/>
      <c r="H19" s="12">
        <v>210339000</v>
      </c>
    </row>
    <row r="20" spans="1:8" ht="130.80000000000001" customHeight="1" x14ac:dyDescent="0.3">
      <c r="A20" s="1" t="s">
        <v>195</v>
      </c>
      <c r="B20" s="2" t="s">
        <v>58</v>
      </c>
      <c r="C20" s="23">
        <f t="shared" ref="C20:G20" si="6">SUM(C21:C22)</f>
        <v>1037626000</v>
      </c>
      <c r="D20" s="23">
        <f t="shared" si="6"/>
        <v>0</v>
      </c>
      <c r="E20" s="23">
        <f t="shared" si="6"/>
        <v>0</v>
      </c>
      <c r="F20" s="23">
        <f t="shared" si="6"/>
        <v>0</v>
      </c>
      <c r="G20" s="23">
        <f t="shared" si="6"/>
        <v>0</v>
      </c>
      <c r="H20" s="12">
        <f>SUM(H21:H22)</f>
        <v>1037626000</v>
      </c>
    </row>
    <row r="21" spans="1:8" ht="156" x14ac:dyDescent="0.3">
      <c r="A21" s="1" t="s">
        <v>196</v>
      </c>
      <c r="B21" s="2" t="s">
        <v>59</v>
      </c>
      <c r="C21" s="23">
        <v>596193000</v>
      </c>
      <c r="D21" s="12"/>
      <c r="E21" s="12"/>
      <c r="F21" s="19"/>
      <c r="G21" s="12"/>
      <c r="H21" s="12">
        <v>596193000</v>
      </c>
    </row>
    <row r="22" spans="1:8" ht="208.8" customHeight="1" x14ac:dyDescent="0.3">
      <c r="A22" s="1" t="s">
        <v>197</v>
      </c>
      <c r="B22" s="2" t="s">
        <v>60</v>
      </c>
      <c r="C22" s="23">
        <v>441433000</v>
      </c>
      <c r="D22" s="12"/>
      <c r="E22" s="12"/>
      <c r="F22" s="19"/>
      <c r="G22" s="12"/>
      <c r="H22" s="12">
        <v>441433000</v>
      </c>
    </row>
    <row r="23" spans="1:8" ht="124.8" x14ac:dyDescent="0.3">
      <c r="A23" s="1" t="s">
        <v>512</v>
      </c>
      <c r="B23" s="2" t="s">
        <v>509</v>
      </c>
      <c r="C23" s="12">
        <v>1000000</v>
      </c>
      <c r="D23" s="12"/>
      <c r="E23" s="12"/>
      <c r="F23" s="19"/>
      <c r="G23" s="12"/>
      <c r="H23" s="12">
        <v>1000000</v>
      </c>
    </row>
    <row r="24" spans="1:8" ht="93.6" x14ac:dyDescent="0.3">
      <c r="A24" s="1" t="s">
        <v>513</v>
      </c>
      <c r="B24" s="2" t="s">
        <v>510</v>
      </c>
      <c r="C24" s="23">
        <v>400000</v>
      </c>
      <c r="D24" s="12"/>
      <c r="E24" s="12"/>
      <c r="F24" s="19"/>
      <c r="G24" s="12"/>
      <c r="H24" s="12">
        <v>400000</v>
      </c>
    </row>
    <row r="25" spans="1:8" ht="93.6" x14ac:dyDescent="0.3">
      <c r="A25" s="1" t="s">
        <v>514</v>
      </c>
      <c r="B25" s="2" t="s">
        <v>511</v>
      </c>
      <c r="C25" s="23">
        <v>1000000</v>
      </c>
      <c r="D25" s="12"/>
      <c r="E25" s="12"/>
      <c r="F25" s="19"/>
      <c r="G25" s="12"/>
      <c r="H25" s="12">
        <v>1000000</v>
      </c>
    </row>
    <row r="26" spans="1:8" ht="65.400000000000006" customHeight="1" x14ac:dyDescent="0.3">
      <c r="A26" s="1" t="s">
        <v>198</v>
      </c>
      <c r="B26" s="2" t="s">
        <v>61</v>
      </c>
      <c r="C26" s="23">
        <f t="shared" ref="C26:G26" si="7">C27+C28</f>
        <v>1765670000</v>
      </c>
      <c r="D26" s="23">
        <f t="shared" si="7"/>
        <v>0</v>
      </c>
      <c r="E26" s="23">
        <f t="shared" si="7"/>
        <v>0</v>
      </c>
      <c r="F26" s="23">
        <f t="shared" si="7"/>
        <v>-41194000</v>
      </c>
      <c r="G26" s="23">
        <f t="shared" si="7"/>
        <v>0</v>
      </c>
      <c r="H26" s="12">
        <f>H27+H28</f>
        <v>1724476000</v>
      </c>
    </row>
    <row r="27" spans="1:8" ht="109.2" x14ac:dyDescent="0.3">
      <c r="A27" s="1" t="s">
        <v>199</v>
      </c>
      <c r="B27" s="2" t="s">
        <v>62</v>
      </c>
      <c r="C27" s="23">
        <v>1625599000</v>
      </c>
      <c r="D27" s="12"/>
      <c r="E27" s="12"/>
      <c r="F27" s="19">
        <v>-37926000</v>
      </c>
      <c r="G27" s="12"/>
      <c r="H27" s="12">
        <v>1587673000</v>
      </c>
    </row>
    <row r="28" spans="1:8" ht="109.2" x14ac:dyDescent="0.3">
      <c r="A28" s="1" t="s">
        <v>515</v>
      </c>
      <c r="B28" s="2" t="s">
        <v>516</v>
      </c>
      <c r="C28" s="23">
        <v>140071000</v>
      </c>
      <c r="D28" s="12"/>
      <c r="E28" s="12"/>
      <c r="F28" s="19">
        <v>-3268000</v>
      </c>
      <c r="G28" s="12"/>
      <c r="H28" s="12">
        <v>136803000</v>
      </c>
    </row>
    <row r="29" spans="1:8" ht="82.8" customHeight="1" x14ac:dyDescent="0.3">
      <c r="A29" s="1" t="s">
        <v>200</v>
      </c>
      <c r="B29" s="2" t="s">
        <v>63</v>
      </c>
      <c r="C29" s="23">
        <f t="shared" ref="C29:G29" si="8">C30+C31</f>
        <v>10062000</v>
      </c>
      <c r="D29" s="23">
        <f t="shared" si="8"/>
        <v>0</v>
      </c>
      <c r="E29" s="23">
        <f t="shared" si="8"/>
        <v>0</v>
      </c>
      <c r="F29" s="23">
        <f t="shared" si="8"/>
        <v>0</v>
      </c>
      <c r="G29" s="23">
        <f t="shared" si="8"/>
        <v>0</v>
      </c>
      <c r="H29" s="12">
        <f>H30+H31</f>
        <v>10062000</v>
      </c>
    </row>
    <row r="30" spans="1:8" ht="124.8" x14ac:dyDescent="0.3">
      <c r="A30" s="1" t="s">
        <v>201</v>
      </c>
      <c r="B30" s="2" t="s">
        <v>64</v>
      </c>
      <c r="C30" s="23">
        <v>9264000</v>
      </c>
      <c r="D30" s="12"/>
      <c r="E30" s="12"/>
      <c r="F30" s="19"/>
      <c r="G30" s="12"/>
      <c r="H30" s="12">
        <v>9264000</v>
      </c>
    </row>
    <row r="31" spans="1:8" ht="124.8" x14ac:dyDescent="0.3">
      <c r="A31" s="1" t="s">
        <v>517</v>
      </c>
      <c r="B31" s="2" t="s">
        <v>518</v>
      </c>
      <c r="C31" s="23">
        <v>798000</v>
      </c>
      <c r="D31" s="12"/>
      <c r="E31" s="12"/>
      <c r="F31" s="19"/>
      <c r="G31" s="12"/>
      <c r="H31" s="12">
        <v>798000</v>
      </c>
    </row>
    <row r="32" spans="1:8" ht="66" customHeight="1" x14ac:dyDescent="0.3">
      <c r="A32" s="1" t="s">
        <v>202</v>
      </c>
      <c r="B32" s="2" t="s">
        <v>65</v>
      </c>
      <c r="C32" s="23">
        <f t="shared" ref="C32:G32" si="9">C33+C34</f>
        <v>2322635000</v>
      </c>
      <c r="D32" s="23">
        <f t="shared" si="9"/>
        <v>0</v>
      </c>
      <c r="E32" s="23">
        <f t="shared" si="9"/>
        <v>0</v>
      </c>
      <c r="F32" s="23">
        <f t="shared" si="9"/>
        <v>0</v>
      </c>
      <c r="G32" s="23">
        <f t="shared" si="9"/>
        <v>0</v>
      </c>
      <c r="H32" s="12">
        <f>H33+H34</f>
        <v>2322635000</v>
      </c>
    </row>
    <row r="33" spans="1:8" ht="109.2" x14ac:dyDescent="0.3">
      <c r="A33" s="1" t="s">
        <v>203</v>
      </c>
      <c r="B33" s="2" t="s">
        <v>66</v>
      </c>
      <c r="C33" s="23">
        <v>2138379000</v>
      </c>
      <c r="D33" s="12"/>
      <c r="E33" s="12"/>
      <c r="F33" s="19"/>
      <c r="G33" s="12"/>
      <c r="H33" s="12">
        <v>2138379000</v>
      </c>
    </row>
    <row r="34" spans="1:8" ht="115.8" customHeight="1" x14ac:dyDescent="0.3">
      <c r="A34" s="1" t="s">
        <v>519</v>
      </c>
      <c r="B34" s="2" t="s">
        <v>520</v>
      </c>
      <c r="C34" s="23">
        <v>184256000</v>
      </c>
      <c r="D34" s="12"/>
      <c r="E34" s="12"/>
      <c r="F34" s="19"/>
      <c r="G34" s="12"/>
      <c r="H34" s="12">
        <v>184256000</v>
      </c>
    </row>
    <row r="35" spans="1:8" ht="67.2" customHeight="1" x14ac:dyDescent="0.3">
      <c r="A35" s="1" t="s">
        <v>204</v>
      </c>
      <c r="B35" s="2" t="s">
        <v>67</v>
      </c>
      <c r="C35" s="23">
        <f t="shared" ref="C35:G35" si="10">C36+C37</f>
        <v>-252967000</v>
      </c>
      <c r="D35" s="23">
        <f t="shared" si="10"/>
        <v>0</v>
      </c>
      <c r="E35" s="23">
        <f t="shared" si="10"/>
        <v>0</v>
      </c>
      <c r="F35" s="23">
        <f t="shared" si="10"/>
        <v>-64345000</v>
      </c>
      <c r="G35" s="23">
        <f t="shared" si="10"/>
        <v>0</v>
      </c>
      <c r="H35" s="12">
        <f>H36+H37</f>
        <v>-317312000</v>
      </c>
    </row>
    <row r="36" spans="1:8" ht="109.2" x14ac:dyDescent="0.3">
      <c r="A36" s="1" t="s">
        <v>205</v>
      </c>
      <c r="B36" s="2" t="s">
        <v>68</v>
      </c>
      <c r="C36" s="23">
        <v>-232899000</v>
      </c>
      <c r="D36" s="12"/>
      <c r="E36" s="12"/>
      <c r="F36" s="19">
        <v>-60263000</v>
      </c>
      <c r="G36" s="12"/>
      <c r="H36" s="12">
        <v>-293162000</v>
      </c>
    </row>
    <row r="37" spans="1:8" ht="109.2" x14ac:dyDescent="0.3">
      <c r="A37" s="1" t="s">
        <v>521</v>
      </c>
      <c r="B37" s="2" t="s">
        <v>522</v>
      </c>
      <c r="C37" s="23">
        <v>-20068000</v>
      </c>
      <c r="D37" s="12"/>
      <c r="E37" s="12"/>
      <c r="F37" s="19">
        <v>-4082000</v>
      </c>
      <c r="G37" s="12"/>
      <c r="H37" s="12">
        <v>-24150000</v>
      </c>
    </row>
    <row r="38" spans="1:8" x14ac:dyDescent="0.3">
      <c r="A38" s="15" t="s">
        <v>206</v>
      </c>
      <c r="B38" s="16" t="s">
        <v>69</v>
      </c>
      <c r="C38" s="22">
        <f>C39+C44</f>
        <v>2688698000</v>
      </c>
      <c r="D38" s="22">
        <f>D39+D44</f>
        <v>0</v>
      </c>
      <c r="E38" s="22">
        <f>E39+E44</f>
        <v>500000000</v>
      </c>
      <c r="F38" s="22">
        <f>F39+F44</f>
        <v>499036000</v>
      </c>
      <c r="G38" s="22">
        <f>G39+G44</f>
        <v>0</v>
      </c>
      <c r="H38" s="22">
        <f>H39+H44</f>
        <v>3687734000</v>
      </c>
    </row>
    <row r="39" spans="1:8" ht="31.2" x14ac:dyDescent="0.3">
      <c r="A39" s="1" t="s">
        <v>207</v>
      </c>
      <c r="B39" s="7" t="s">
        <v>70</v>
      </c>
      <c r="C39" s="23">
        <f>C40+C42</f>
        <v>2674208000</v>
      </c>
      <c r="D39" s="23">
        <f>D40+D42</f>
        <v>0</v>
      </c>
      <c r="E39" s="23">
        <f>E40+E42</f>
        <v>500000000</v>
      </c>
      <c r="F39" s="23">
        <f>F40+F42</f>
        <v>481446000</v>
      </c>
      <c r="G39" s="23">
        <f>G40+G42</f>
        <v>0</v>
      </c>
      <c r="H39" s="12">
        <f>H40+H42</f>
        <v>3655654000</v>
      </c>
    </row>
    <row r="40" spans="1:8" ht="31.2" x14ac:dyDescent="0.3">
      <c r="A40" s="1" t="s">
        <v>208</v>
      </c>
      <c r="B40" s="7" t="s">
        <v>71</v>
      </c>
      <c r="C40" s="23">
        <f t="shared" ref="C40:G40" si="11">C41</f>
        <v>1925430000</v>
      </c>
      <c r="D40" s="23">
        <f t="shared" si="11"/>
        <v>0</v>
      </c>
      <c r="E40" s="23">
        <f t="shared" si="11"/>
        <v>325000000</v>
      </c>
      <c r="F40" s="23">
        <f t="shared" si="11"/>
        <v>188113000</v>
      </c>
      <c r="G40" s="23">
        <f t="shared" si="11"/>
        <v>0</v>
      </c>
      <c r="H40" s="12">
        <f>H41</f>
        <v>2438543000</v>
      </c>
    </row>
    <row r="41" spans="1:8" ht="31.2" x14ac:dyDescent="0.3">
      <c r="A41" s="1" t="s">
        <v>209</v>
      </c>
      <c r="B41" s="7" t="s">
        <v>71</v>
      </c>
      <c r="C41" s="23">
        <v>1925430000</v>
      </c>
      <c r="D41" s="12"/>
      <c r="E41" s="12">
        <v>325000000</v>
      </c>
      <c r="F41" s="19">
        <v>188113000</v>
      </c>
      <c r="G41" s="12"/>
      <c r="H41" s="12">
        <v>2438543000</v>
      </c>
    </row>
    <row r="42" spans="1:8" ht="46.8" x14ac:dyDescent="0.3">
      <c r="A42" s="1" t="s">
        <v>210</v>
      </c>
      <c r="B42" s="7" t="s">
        <v>72</v>
      </c>
      <c r="C42" s="23">
        <f t="shared" ref="C42:G42" si="12">C43</f>
        <v>748778000</v>
      </c>
      <c r="D42" s="23">
        <f t="shared" si="12"/>
        <v>0</v>
      </c>
      <c r="E42" s="23">
        <f t="shared" si="12"/>
        <v>175000000</v>
      </c>
      <c r="F42" s="23">
        <f t="shared" si="12"/>
        <v>293333000</v>
      </c>
      <c r="G42" s="23">
        <f t="shared" si="12"/>
        <v>0</v>
      </c>
      <c r="H42" s="12">
        <f>H43</f>
        <v>1217111000</v>
      </c>
    </row>
    <row r="43" spans="1:8" ht="62.4" x14ac:dyDescent="0.3">
      <c r="A43" s="1" t="s">
        <v>211</v>
      </c>
      <c r="B43" s="7" t="s">
        <v>73</v>
      </c>
      <c r="C43" s="12">
        <v>748778000</v>
      </c>
      <c r="D43" s="12"/>
      <c r="E43" s="12">
        <v>175000000</v>
      </c>
      <c r="F43" s="19">
        <v>293333000</v>
      </c>
      <c r="G43" s="12"/>
      <c r="H43" s="12">
        <v>1217111000</v>
      </c>
    </row>
    <row r="44" spans="1:8" x14ac:dyDescent="0.3">
      <c r="A44" s="1" t="s">
        <v>683</v>
      </c>
      <c r="B44" s="13" t="s">
        <v>682</v>
      </c>
      <c r="C44" s="12">
        <v>14490000</v>
      </c>
      <c r="D44" s="12"/>
      <c r="E44" s="12"/>
      <c r="F44" s="19">
        <v>17590000</v>
      </c>
      <c r="G44" s="12"/>
      <c r="H44" s="12">
        <v>32080000</v>
      </c>
    </row>
    <row r="45" spans="1:8" x14ac:dyDescent="0.3">
      <c r="A45" s="15" t="s">
        <v>212</v>
      </c>
      <c r="B45" s="16" t="s">
        <v>74</v>
      </c>
      <c r="C45" s="22">
        <f t="shared" ref="C45:G45" si="13">C46+C49+C52</f>
        <v>3811550000</v>
      </c>
      <c r="D45" s="22">
        <f t="shared" si="13"/>
        <v>0</v>
      </c>
      <c r="E45" s="22">
        <f t="shared" si="13"/>
        <v>100000000</v>
      </c>
      <c r="F45" s="22">
        <f t="shared" si="13"/>
        <v>567822000</v>
      </c>
      <c r="G45" s="22">
        <f t="shared" si="13"/>
        <v>0</v>
      </c>
      <c r="H45" s="11">
        <f>H46+H49+H52</f>
        <v>4479372000</v>
      </c>
    </row>
    <row r="46" spans="1:8" x14ac:dyDescent="0.3">
      <c r="A46" s="1" t="s">
        <v>213</v>
      </c>
      <c r="B46" s="2" t="s">
        <v>75</v>
      </c>
      <c r="C46" s="23">
        <f t="shared" ref="C46:G46" si="14">SUM(C47:C48)</f>
        <v>2673039000</v>
      </c>
      <c r="D46" s="23">
        <f t="shared" si="14"/>
        <v>0</v>
      </c>
      <c r="E46" s="23">
        <f t="shared" si="14"/>
        <v>100000000</v>
      </c>
      <c r="F46" s="23">
        <f t="shared" si="14"/>
        <v>574112000</v>
      </c>
      <c r="G46" s="23">
        <f t="shared" si="14"/>
        <v>0</v>
      </c>
      <c r="H46" s="12">
        <f>SUM(H47:H48)</f>
        <v>3347151000</v>
      </c>
    </row>
    <row r="47" spans="1:8" ht="31.2" x14ac:dyDescent="0.3">
      <c r="A47" s="1" t="s">
        <v>214</v>
      </c>
      <c r="B47" s="2" t="s">
        <v>76</v>
      </c>
      <c r="C47" s="23">
        <v>2611559000</v>
      </c>
      <c r="D47" s="12"/>
      <c r="E47" s="12">
        <v>100000000</v>
      </c>
      <c r="F47" s="19">
        <v>583103000</v>
      </c>
      <c r="G47" s="12"/>
      <c r="H47" s="12">
        <v>3294662000</v>
      </c>
    </row>
    <row r="48" spans="1:8" ht="31.2" x14ac:dyDescent="0.3">
      <c r="A48" s="1" t="s">
        <v>215</v>
      </c>
      <c r="B48" s="2" t="s">
        <v>77</v>
      </c>
      <c r="C48" s="23">
        <v>61480000</v>
      </c>
      <c r="D48" s="12"/>
      <c r="E48" s="12"/>
      <c r="F48" s="19">
        <v>-8991000</v>
      </c>
      <c r="G48" s="12"/>
      <c r="H48" s="12">
        <v>52489000</v>
      </c>
    </row>
    <row r="49" spans="1:8" x14ac:dyDescent="0.3">
      <c r="A49" s="1" t="s">
        <v>216</v>
      </c>
      <c r="B49" s="2" t="s">
        <v>78</v>
      </c>
      <c r="C49" s="23">
        <f t="shared" ref="C49:G49" si="15">SUM(C50:C51)</f>
        <v>1092455000</v>
      </c>
      <c r="D49" s="23">
        <f t="shared" si="15"/>
        <v>0</v>
      </c>
      <c r="E49" s="23">
        <f t="shared" si="15"/>
        <v>0</v>
      </c>
      <c r="F49" s="23">
        <f t="shared" si="15"/>
        <v>0</v>
      </c>
      <c r="G49" s="23">
        <f t="shared" si="15"/>
        <v>0</v>
      </c>
      <c r="H49" s="12">
        <f>SUM(H50:H51)</f>
        <v>1092455000</v>
      </c>
    </row>
    <row r="50" spans="1:8" x14ac:dyDescent="0.3">
      <c r="A50" s="1" t="s">
        <v>217</v>
      </c>
      <c r="B50" s="2" t="s">
        <v>79</v>
      </c>
      <c r="C50" s="23">
        <v>199249000</v>
      </c>
      <c r="D50" s="12"/>
      <c r="E50" s="12"/>
      <c r="F50" s="19"/>
      <c r="G50" s="12"/>
      <c r="H50" s="12">
        <v>199249000</v>
      </c>
    </row>
    <row r="51" spans="1:8" x14ac:dyDescent="0.3">
      <c r="A51" s="1" t="s">
        <v>218</v>
      </c>
      <c r="B51" s="2" t="s">
        <v>80</v>
      </c>
      <c r="C51" s="23">
        <v>893206000</v>
      </c>
      <c r="D51" s="12"/>
      <c r="E51" s="12"/>
      <c r="F51" s="19"/>
      <c r="G51" s="12"/>
      <c r="H51" s="12">
        <v>893206000</v>
      </c>
    </row>
    <row r="52" spans="1:8" x14ac:dyDescent="0.3">
      <c r="A52" s="1" t="s">
        <v>219</v>
      </c>
      <c r="B52" s="2" t="s">
        <v>81</v>
      </c>
      <c r="C52" s="23">
        <v>46056000</v>
      </c>
      <c r="D52" s="12"/>
      <c r="E52" s="12"/>
      <c r="F52" s="19">
        <v>-6290000</v>
      </c>
      <c r="G52" s="12"/>
      <c r="H52" s="12">
        <v>39766000</v>
      </c>
    </row>
    <row r="53" spans="1:8" ht="31.2" x14ac:dyDescent="0.3">
      <c r="A53" s="15" t="s">
        <v>220</v>
      </c>
      <c r="B53" s="16" t="s">
        <v>82</v>
      </c>
      <c r="C53" s="22">
        <f t="shared" ref="C53:G53" si="16">C54+C57</f>
        <v>20310000</v>
      </c>
      <c r="D53" s="22">
        <f t="shared" si="16"/>
        <v>0</v>
      </c>
      <c r="E53" s="22">
        <f t="shared" si="16"/>
        <v>0</v>
      </c>
      <c r="F53" s="22">
        <f t="shared" si="16"/>
        <v>1381000</v>
      </c>
      <c r="G53" s="22">
        <f t="shared" si="16"/>
        <v>0</v>
      </c>
      <c r="H53" s="11">
        <f>H54+H57</f>
        <v>21691000</v>
      </c>
    </row>
    <row r="54" spans="1:8" x14ac:dyDescent="0.3">
      <c r="A54" s="1" t="s">
        <v>221</v>
      </c>
      <c r="B54" s="2" t="s">
        <v>83</v>
      </c>
      <c r="C54" s="23">
        <f t="shared" ref="C54:G54" si="17">SUM(C55:C56)</f>
        <v>19721000</v>
      </c>
      <c r="D54" s="23">
        <f t="shared" si="17"/>
        <v>0</v>
      </c>
      <c r="E54" s="23">
        <f t="shared" si="17"/>
        <v>0</v>
      </c>
      <c r="F54" s="23">
        <f t="shared" si="17"/>
        <v>1242000</v>
      </c>
      <c r="G54" s="23">
        <f t="shared" si="17"/>
        <v>0</v>
      </c>
      <c r="H54" s="12">
        <f>SUM(H55:H56)</f>
        <v>20963000</v>
      </c>
    </row>
    <row r="55" spans="1:8" ht="18.600000000000001" customHeight="1" x14ac:dyDescent="0.3">
      <c r="A55" s="1" t="s">
        <v>222</v>
      </c>
      <c r="B55" s="2" t="s">
        <v>84</v>
      </c>
      <c r="C55" s="23">
        <v>12897000</v>
      </c>
      <c r="D55" s="12"/>
      <c r="E55" s="12"/>
      <c r="F55" s="19">
        <v>1242000</v>
      </c>
      <c r="G55" s="12"/>
      <c r="H55" s="12">
        <v>14139000</v>
      </c>
    </row>
    <row r="56" spans="1:8" ht="62.4" x14ac:dyDescent="0.3">
      <c r="A56" s="1" t="s">
        <v>223</v>
      </c>
      <c r="B56" s="2" t="s">
        <v>686</v>
      </c>
      <c r="C56" s="23">
        <v>6824000</v>
      </c>
      <c r="D56" s="12"/>
      <c r="E56" s="12"/>
      <c r="F56" s="19"/>
      <c r="G56" s="12"/>
      <c r="H56" s="12">
        <v>6824000</v>
      </c>
    </row>
    <row r="57" spans="1:8" ht="31.2" x14ac:dyDescent="0.3">
      <c r="A57" s="1" t="s">
        <v>224</v>
      </c>
      <c r="B57" s="2" t="s">
        <v>85</v>
      </c>
      <c r="C57" s="23">
        <f t="shared" ref="C57:G57" si="18">C58</f>
        <v>589000</v>
      </c>
      <c r="D57" s="23">
        <f t="shared" si="18"/>
        <v>0</v>
      </c>
      <c r="E57" s="23">
        <f t="shared" si="18"/>
        <v>0</v>
      </c>
      <c r="F57" s="23">
        <f t="shared" si="18"/>
        <v>139000</v>
      </c>
      <c r="G57" s="23">
        <f t="shared" si="18"/>
        <v>0</v>
      </c>
      <c r="H57" s="12">
        <f>H58</f>
        <v>728000</v>
      </c>
    </row>
    <row r="58" spans="1:8" x14ac:dyDescent="0.3">
      <c r="A58" s="1" t="s">
        <v>225</v>
      </c>
      <c r="B58" s="2" t="s">
        <v>86</v>
      </c>
      <c r="C58" s="12">
        <v>589000</v>
      </c>
      <c r="D58" s="12"/>
      <c r="E58" s="12"/>
      <c r="F58" s="19">
        <v>139000</v>
      </c>
      <c r="G58" s="12"/>
      <c r="H58" s="12">
        <v>728000</v>
      </c>
    </row>
    <row r="59" spans="1:8" x14ac:dyDescent="0.3">
      <c r="A59" s="15" t="s">
        <v>226</v>
      </c>
      <c r="B59" s="16" t="s">
        <v>87</v>
      </c>
      <c r="C59" s="22">
        <f t="shared" ref="C59:G59" si="19">C60+C61</f>
        <v>181811000</v>
      </c>
      <c r="D59" s="22">
        <f t="shared" si="19"/>
        <v>0</v>
      </c>
      <c r="E59" s="22">
        <f t="shared" si="19"/>
        <v>0</v>
      </c>
      <c r="F59" s="22">
        <f t="shared" si="19"/>
        <v>-24863000</v>
      </c>
      <c r="G59" s="22">
        <f t="shared" si="19"/>
        <v>0</v>
      </c>
      <c r="H59" s="11">
        <f>H60+H61</f>
        <v>156948000</v>
      </c>
    </row>
    <row r="60" spans="1:8" ht="62.4" x14ac:dyDescent="0.3">
      <c r="A60" s="1" t="s">
        <v>227</v>
      </c>
      <c r="B60" s="2" t="s">
        <v>88</v>
      </c>
      <c r="C60" s="12">
        <v>917000</v>
      </c>
      <c r="D60" s="12"/>
      <c r="E60" s="12"/>
      <c r="F60" s="19"/>
      <c r="G60" s="12"/>
      <c r="H60" s="12">
        <v>917000</v>
      </c>
    </row>
    <row r="61" spans="1:8" ht="31.2" x14ac:dyDescent="0.3">
      <c r="A61" s="1" t="s">
        <v>228</v>
      </c>
      <c r="B61" s="2" t="s">
        <v>89</v>
      </c>
      <c r="C61" s="23">
        <f t="shared" ref="C61:G61" si="20">C62+C63+C64+C66+C67+C68+C69+C72+C74+C75+C76+C77+C78+C79+C71+C80</f>
        <v>180894000</v>
      </c>
      <c r="D61" s="23">
        <f t="shared" si="20"/>
        <v>0</v>
      </c>
      <c r="E61" s="23">
        <f t="shared" si="20"/>
        <v>0</v>
      </c>
      <c r="F61" s="23">
        <f t="shared" si="20"/>
        <v>-24863000</v>
      </c>
      <c r="G61" s="23">
        <f t="shared" si="20"/>
        <v>0</v>
      </c>
      <c r="H61" s="12">
        <f>H62+H63+H64+H66+H67+H68+H69+H72+H74+H75+H76+H77+H78+H79+H71+H80</f>
        <v>156031000</v>
      </c>
    </row>
    <row r="62" spans="1:8" ht="93.6" x14ac:dyDescent="0.3">
      <c r="A62" s="1" t="s">
        <v>229</v>
      </c>
      <c r="B62" s="2" t="s">
        <v>90</v>
      </c>
      <c r="C62" s="12">
        <v>5000</v>
      </c>
      <c r="D62" s="12"/>
      <c r="E62" s="12"/>
      <c r="F62" s="19">
        <v>3000</v>
      </c>
      <c r="G62" s="12"/>
      <c r="H62" s="12">
        <v>8000</v>
      </c>
    </row>
    <row r="63" spans="1:8" ht="46.8" x14ac:dyDescent="0.3">
      <c r="A63" s="1" t="s">
        <v>230</v>
      </c>
      <c r="B63" s="2" t="s">
        <v>91</v>
      </c>
      <c r="C63" s="12">
        <v>113276000</v>
      </c>
      <c r="D63" s="12"/>
      <c r="E63" s="12"/>
      <c r="F63" s="19">
        <v>-18276000</v>
      </c>
      <c r="G63" s="12"/>
      <c r="H63" s="12">
        <v>95000000</v>
      </c>
    </row>
    <row r="64" spans="1:8" ht="62.4" x14ac:dyDescent="0.3">
      <c r="A64" s="1" t="s">
        <v>231</v>
      </c>
      <c r="B64" s="2" t="s">
        <v>92</v>
      </c>
      <c r="C64" s="23">
        <f t="shared" ref="C64:G64" si="21">C65</f>
        <v>40210000</v>
      </c>
      <c r="D64" s="23">
        <f t="shared" si="21"/>
        <v>0</v>
      </c>
      <c r="E64" s="23">
        <f t="shared" si="21"/>
        <v>0</v>
      </c>
      <c r="F64" s="23">
        <f t="shared" si="21"/>
        <v>-6897000</v>
      </c>
      <c r="G64" s="23">
        <f t="shared" si="21"/>
        <v>0</v>
      </c>
      <c r="H64" s="12">
        <f>H65</f>
        <v>33313000</v>
      </c>
    </row>
    <row r="65" spans="1:8" ht="78" x14ac:dyDescent="0.3">
      <c r="A65" s="1" t="s">
        <v>232</v>
      </c>
      <c r="B65" s="2" t="s">
        <v>93</v>
      </c>
      <c r="C65" s="12">
        <v>40210000</v>
      </c>
      <c r="D65" s="12"/>
      <c r="E65" s="12"/>
      <c r="F65" s="19">
        <v>-6897000</v>
      </c>
      <c r="G65" s="12"/>
      <c r="H65" s="12">
        <v>33313000</v>
      </c>
    </row>
    <row r="66" spans="1:8" ht="31.2" x14ac:dyDescent="0.3">
      <c r="A66" s="1" t="s">
        <v>233</v>
      </c>
      <c r="B66" s="2" t="s">
        <v>94</v>
      </c>
      <c r="C66" s="12">
        <v>4868000</v>
      </c>
      <c r="D66" s="12"/>
      <c r="E66" s="12"/>
      <c r="F66" s="19">
        <v>621000</v>
      </c>
      <c r="G66" s="12"/>
      <c r="H66" s="12">
        <v>5489000</v>
      </c>
    </row>
    <row r="67" spans="1:8" ht="78" x14ac:dyDescent="0.3">
      <c r="A67" s="1" t="s">
        <v>234</v>
      </c>
      <c r="B67" s="2" t="s">
        <v>95</v>
      </c>
      <c r="C67" s="12">
        <v>146000</v>
      </c>
      <c r="D67" s="12"/>
      <c r="E67" s="12"/>
      <c r="F67" s="19">
        <v>-38000</v>
      </c>
      <c r="G67" s="12"/>
      <c r="H67" s="12">
        <v>108000</v>
      </c>
    </row>
    <row r="68" spans="1:8" ht="46.8" x14ac:dyDescent="0.3">
      <c r="A68" s="1" t="s">
        <v>235</v>
      </c>
      <c r="B68" s="7" t="s">
        <v>96</v>
      </c>
      <c r="C68" s="12">
        <v>20000</v>
      </c>
      <c r="D68" s="12"/>
      <c r="E68" s="12"/>
      <c r="F68" s="19"/>
      <c r="G68" s="12"/>
      <c r="H68" s="12">
        <v>20000</v>
      </c>
    </row>
    <row r="69" spans="1:8" ht="109.2" x14ac:dyDescent="0.3">
      <c r="A69" s="1" t="s">
        <v>236</v>
      </c>
      <c r="B69" s="7" t="s">
        <v>97</v>
      </c>
      <c r="C69" s="12">
        <v>20000</v>
      </c>
      <c r="D69" s="12"/>
      <c r="E69" s="12"/>
      <c r="F69" s="19">
        <v>-4000</v>
      </c>
      <c r="G69" s="12"/>
      <c r="H69" s="12">
        <v>16000</v>
      </c>
    </row>
    <row r="70" spans="1:8" ht="62.4" x14ac:dyDescent="0.3">
      <c r="A70" s="1" t="s">
        <v>237</v>
      </c>
      <c r="B70" s="2" t="s">
        <v>98</v>
      </c>
      <c r="C70" s="23">
        <f t="shared" ref="C70:G70" si="22">SUM(C71:C72)</f>
        <v>20848000</v>
      </c>
      <c r="D70" s="23">
        <f t="shared" si="22"/>
        <v>0</v>
      </c>
      <c r="E70" s="23">
        <f t="shared" si="22"/>
        <v>0</v>
      </c>
      <c r="F70" s="23">
        <f t="shared" si="22"/>
        <v>0</v>
      </c>
      <c r="G70" s="23">
        <f t="shared" si="22"/>
        <v>0</v>
      </c>
      <c r="H70" s="12">
        <f>SUM(H71:H72)</f>
        <v>20848000</v>
      </c>
    </row>
    <row r="71" spans="1:8" ht="78" x14ac:dyDescent="0.3">
      <c r="A71" s="1" t="s">
        <v>238</v>
      </c>
      <c r="B71" s="2" t="s">
        <v>99</v>
      </c>
      <c r="C71" s="12">
        <v>8548000</v>
      </c>
      <c r="D71" s="12"/>
      <c r="E71" s="12"/>
      <c r="F71" s="19"/>
      <c r="G71" s="12"/>
      <c r="H71" s="12">
        <v>8548000</v>
      </c>
    </row>
    <row r="72" spans="1:8" ht="171.6" x14ac:dyDescent="0.3">
      <c r="A72" s="1" t="s">
        <v>239</v>
      </c>
      <c r="B72" s="2" t="s">
        <v>100</v>
      </c>
      <c r="C72" s="12">
        <v>12300000</v>
      </c>
      <c r="D72" s="12"/>
      <c r="E72" s="12"/>
      <c r="F72" s="19"/>
      <c r="G72" s="12"/>
      <c r="H72" s="12">
        <v>12300000</v>
      </c>
    </row>
    <row r="73" spans="1:8" ht="62.4" x14ac:dyDescent="0.3">
      <c r="A73" s="1" t="s">
        <v>240</v>
      </c>
      <c r="B73" s="2" t="s">
        <v>101</v>
      </c>
      <c r="C73" s="23">
        <f t="shared" ref="C73:G73" si="23">C74</f>
        <v>191000</v>
      </c>
      <c r="D73" s="23">
        <f t="shared" si="23"/>
        <v>0</v>
      </c>
      <c r="E73" s="23">
        <f t="shared" si="23"/>
        <v>0</v>
      </c>
      <c r="F73" s="23">
        <f t="shared" si="23"/>
        <v>0</v>
      </c>
      <c r="G73" s="23">
        <f t="shared" si="23"/>
        <v>0</v>
      </c>
      <c r="H73" s="12">
        <f>H74</f>
        <v>191000</v>
      </c>
    </row>
    <row r="74" spans="1:8" ht="93.6" x14ac:dyDescent="0.3">
      <c r="A74" s="1" t="s">
        <v>241</v>
      </c>
      <c r="B74" s="2" t="s">
        <v>102</v>
      </c>
      <c r="C74" s="23">
        <v>191000</v>
      </c>
      <c r="D74" s="12"/>
      <c r="E74" s="12"/>
      <c r="F74" s="19"/>
      <c r="G74" s="12"/>
      <c r="H74" s="12">
        <v>191000</v>
      </c>
    </row>
    <row r="75" spans="1:8" ht="31.2" x14ac:dyDescent="0.3">
      <c r="A75" s="1" t="s">
        <v>502</v>
      </c>
      <c r="B75" s="2" t="s">
        <v>503</v>
      </c>
      <c r="C75" s="12">
        <v>55000</v>
      </c>
      <c r="D75" s="12"/>
      <c r="E75" s="12"/>
      <c r="F75" s="19">
        <v>38000</v>
      </c>
      <c r="G75" s="12"/>
      <c r="H75" s="12">
        <v>93000</v>
      </c>
    </row>
    <row r="76" spans="1:8" ht="46.8" x14ac:dyDescent="0.3">
      <c r="A76" s="1" t="s">
        <v>242</v>
      </c>
      <c r="B76" s="2" t="s">
        <v>103</v>
      </c>
      <c r="C76" s="12">
        <v>30000</v>
      </c>
      <c r="D76" s="12"/>
      <c r="E76" s="12"/>
      <c r="F76" s="19">
        <v>40000</v>
      </c>
      <c r="G76" s="12"/>
      <c r="H76" s="12">
        <v>70000</v>
      </c>
    </row>
    <row r="77" spans="1:8" ht="78" x14ac:dyDescent="0.3">
      <c r="A77" s="1" t="s">
        <v>243</v>
      </c>
      <c r="B77" s="2" t="s">
        <v>104</v>
      </c>
      <c r="C77" s="12">
        <v>870000</v>
      </c>
      <c r="D77" s="12"/>
      <c r="E77" s="12"/>
      <c r="F77" s="19">
        <v>-543000</v>
      </c>
      <c r="G77" s="12"/>
      <c r="H77" s="12">
        <v>327000</v>
      </c>
    </row>
    <row r="78" spans="1:8" ht="81" customHeight="1" x14ac:dyDescent="0.3">
      <c r="A78" s="1" t="s">
        <v>244</v>
      </c>
      <c r="B78" s="2" t="s">
        <v>105</v>
      </c>
      <c r="C78" s="12">
        <v>55000</v>
      </c>
      <c r="D78" s="12"/>
      <c r="E78" s="12"/>
      <c r="F78" s="19">
        <v>103000</v>
      </c>
      <c r="G78" s="12"/>
      <c r="H78" s="12">
        <v>158000</v>
      </c>
    </row>
    <row r="79" spans="1:8" ht="62.4" x14ac:dyDescent="0.3">
      <c r="A79" s="1" t="s">
        <v>245</v>
      </c>
      <c r="B79" s="7" t="s">
        <v>106</v>
      </c>
      <c r="C79" s="12">
        <v>300000</v>
      </c>
      <c r="D79" s="12"/>
      <c r="E79" s="12"/>
      <c r="F79" s="19"/>
      <c r="G79" s="12"/>
      <c r="H79" s="12">
        <v>300000</v>
      </c>
    </row>
    <row r="80" spans="1:8" ht="78" x14ac:dyDescent="0.3">
      <c r="A80" s="1" t="s">
        <v>860</v>
      </c>
      <c r="B80" s="7" t="s">
        <v>859</v>
      </c>
      <c r="C80" s="12">
        <v>0</v>
      </c>
      <c r="D80" s="12"/>
      <c r="E80" s="12"/>
      <c r="F80" s="19">
        <v>90000</v>
      </c>
      <c r="G80" s="12"/>
      <c r="H80" s="12">
        <v>90000</v>
      </c>
    </row>
    <row r="81" spans="1:8" ht="46.8" x14ac:dyDescent="0.3">
      <c r="A81" s="15" t="s">
        <v>246</v>
      </c>
      <c r="B81" s="16" t="s">
        <v>107</v>
      </c>
      <c r="C81" s="22">
        <f>C82+C84+C87+C94+C97</f>
        <v>141937000</v>
      </c>
      <c r="D81" s="22">
        <f>D82+D84+D87+D94+D97</f>
        <v>0</v>
      </c>
      <c r="E81" s="22">
        <f>E82+E84+E87+E94+E97</f>
        <v>0</v>
      </c>
      <c r="F81" s="22">
        <f>F82+F84+F87+F94+F97</f>
        <v>179337000</v>
      </c>
      <c r="G81" s="22">
        <f>G82+G84+G87+G94+G97</f>
        <v>0</v>
      </c>
      <c r="H81" s="11">
        <f>H82+H84+H87+H94+H97</f>
        <v>321274000</v>
      </c>
    </row>
    <row r="82" spans="1:8" ht="78" x14ac:dyDescent="0.3">
      <c r="A82" s="1" t="s">
        <v>247</v>
      </c>
      <c r="B82" s="2" t="s">
        <v>108</v>
      </c>
      <c r="C82" s="23">
        <f t="shared" ref="C82:G82" si="24">C83</f>
        <v>20197000</v>
      </c>
      <c r="D82" s="23">
        <f t="shared" si="24"/>
        <v>0</v>
      </c>
      <c r="E82" s="23">
        <f t="shared" si="24"/>
        <v>0</v>
      </c>
      <c r="F82" s="23">
        <f t="shared" si="24"/>
        <v>-4686000</v>
      </c>
      <c r="G82" s="23">
        <f t="shared" si="24"/>
        <v>0</v>
      </c>
      <c r="H82" s="12">
        <f>H83</f>
        <v>15511000</v>
      </c>
    </row>
    <row r="83" spans="1:8" ht="62.4" x14ac:dyDescent="0.3">
      <c r="A83" s="1" t="s">
        <v>248</v>
      </c>
      <c r="B83" s="2" t="s">
        <v>109</v>
      </c>
      <c r="C83" s="12">
        <v>20197000</v>
      </c>
      <c r="D83" s="12"/>
      <c r="E83" s="12"/>
      <c r="F83" s="19">
        <v>-4686000</v>
      </c>
      <c r="G83" s="12"/>
      <c r="H83" s="12">
        <v>15511000</v>
      </c>
    </row>
    <row r="84" spans="1:8" x14ac:dyDescent="0.3">
      <c r="A84" s="1" t="s">
        <v>797</v>
      </c>
      <c r="B84" s="2" t="s">
        <v>800</v>
      </c>
      <c r="C84" s="23">
        <f t="shared" ref="C84:G85" si="25">C85</f>
        <v>0</v>
      </c>
      <c r="D84" s="23">
        <f t="shared" si="25"/>
        <v>0</v>
      </c>
      <c r="E84" s="23">
        <f t="shared" si="25"/>
        <v>0</v>
      </c>
      <c r="F84" s="23">
        <f t="shared" si="25"/>
        <v>152073000</v>
      </c>
      <c r="G84" s="23">
        <f t="shared" si="25"/>
        <v>0</v>
      </c>
      <c r="H84" s="12">
        <f>H85</f>
        <v>152073000</v>
      </c>
    </row>
    <row r="85" spans="1:8" ht="46.8" x14ac:dyDescent="0.3">
      <c r="A85" s="1" t="s">
        <v>798</v>
      </c>
      <c r="B85" s="2" t="s">
        <v>801</v>
      </c>
      <c r="C85" s="23">
        <f t="shared" si="25"/>
        <v>0</v>
      </c>
      <c r="D85" s="23">
        <f t="shared" si="25"/>
        <v>0</v>
      </c>
      <c r="E85" s="23">
        <f t="shared" si="25"/>
        <v>0</v>
      </c>
      <c r="F85" s="23">
        <f t="shared" si="25"/>
        <v>152073000</v>
      </c>
      <c r="G85" s="23">
        <f t="shared" si="25"/>
        <v>0</v>
      </c>
      <c r="H85" s="12">
        <f>H86</f>
        <v>152073000</v>
      </c>
    </row>
    <row r="86" spans="1:8" ht="46.8" x14ac:dyDescent="0.3">
      <c r="A86" s="1" t="s">
        <v>799</v>
      </c>
      <c r="B86" s="2" t="s">
        <v>802</v>
      </c>
      <c r="C86" s="12">
        <v>0</v>
      </c>
      <c r="D86" s="12"/>
      <c r="E86" s="12"/>
      <c r="F86" s="19">
        <v>152073000</v>
      </c>
      <c r="G86" s="12"/>
      <c r="H86" s="12">
        <v>152073000</v>
      </c>
    </row>
    <row r="87" spans="1:8" ht="82.2" customHeight="1" x14ac:dyDescent="0.3">
      <c r="A87" s="1" t="s">
        <v>249</v>
      </c>
      <c r="B87" s="2" t="s">
        <v>110</v>
      </c>
      <c r="C87" s="23">
        <f t="shared" ref="C87:G87" si="26">C88+C90+C92</f>
        <v>116160000</v>
      </c>
      <c r="D87" s="23">
        <f t="shared" si="26"/>
        <v>0</v>
      </c>
      <c r="E87" s="23">
        <f t="shared" si="26"/>
        <v>0</v>
      </c>
      <c r="F87" s="23">
        <f t="shared" si="26"/>
        <v>22509000</v>
      </c>
      <c r="G87" s="23">
        <f t="shared" si="26"/>
        <v>0</v>
      </c>
      <c r="H87" s="12">
        <f>H88+H90+H92</f>
        <v>138669000</v>
      </c>
    </row>
    <row r="88" spans="1:8" ht="78" x14ac:dyDescent="0.3">
      <c r="A88" s="1" t="s">
        <v>250</v>
      </c>
      <c r="B88" s="2" t="s">
        <v>111</v>
      </c>
      <c r="C88" s="23">
        <f t="shared" ref="C88:G88" si="27">C89</f>
        <v>90000000</v>
      </c>
      <c r="D88" s="23">
        <f t="shared" si="27"/>
        <v>0</v>
      </c>
      <c r="E88" s="23">
        <f t="shared" si="27"/>
        <v>0</v>
      </c>
      <c r="F88" s="23">
        <f t="shared" si="27"/>
        <v>23000000</v>
      </c>
      <c r="G88" s="23">
        <f t="shared" si="27"/>
        <v>0</v>
      </c>
      <c r="H88" s="12">
        <f>H89</f>
        <v>113000000</v>
      </c>
    </row>
    <row r="89" spans="1:8" ht="78" x14ac:dyDescent="0.3">
      <c r="A89" s="1" t="s">
        <v>251</v>
      </c>
      <c r="B89" s="2" t="s">
        <v>175</v>
      </c>
      <c r="C89" s="12">
        <v>90000000</v>
      </c>
      <c r="D89" s="12"/>
      <c r="E89" s="12"/>
      <c r="F89" s="19">
        <v>23000000</v>
      </c>
      <c r="G89" s="12"/>
      <c r="H89" s="12">
        <v>113000000</v>
      </c>
    </row>
    <row r="90" spans="1:8" ht="78" x14ac:dyDescent="0.3">
      <c r="A90" s="1" t="s">
        <v>252</v>
      </c>
      <c r="B90" s="2" t="s">
        <v>112</v>
      </c>
      <c r="C90" s="23">
        <f t="shared" ref="C90:G90" si="28">C91</f>
        <v>5193000</v>
      </c>
      <c r="D90" s="23">
        <f t="shared" si="28"/>
        <v>0</v>
      </c>
      <c r="E90" s="23">
        <f t="shared" si="28"/>
        <v>0</v>
      </c>
      <c r="F90" s="23">
        <f t="shared" si="28"/>
        <v>-187000</v>
      </c>
      <c r="G90" s="23">
        <f t="shared" si="28"/>
        <v>0</v>
      </c>
      <c r="H90" s="12">
        <f>H91</f>
        <v>5006000</v>
      </c>
    </row>
    <row r="91" spans="1:8" ht="78" x14ac:dyDescent="0.3">
      <c r="A91" s="1" t="s">
        <v>253</v>
      </c>
      <c r="B91" s="2" t="s">
        <v>113</v>
      </c>
      <c r="C91" s="12">
        <v>5193000</v>
      </c>
      <c r="D91" s="12"/>
      <c r="E91" s="12"/>
      <c r="F91" s="19">
        <v>-187000</v>
      </c>
      <c r="G91" s="12"/>
      <c r="H91" s="12">
        <v>5006000</v>
      </c>
    </row>
    <row r="92" spans="1:8" ht="46.8" x14ac:dyDescent="0.3">
      <c r="A92" s="1" t="s">
        <v>254</v>
      </c>
      <c r="B92" s="2" t="s">
        <v>114</v>
      </c>
      <c r="C92" s="23">
        <f t="shared" ref="C92:G92" si="29">C93</f>
        <v>20967000</v>
      </c>
      <c r="D92" s="23">
        <f t="shared" si="29"/>
        <v>0</v>
      </c>
      <c r="E92" s="23">
        <f t="shared" si="29"/>
        <v>0</v>
      </c>
      <c r="F92" s="23">
        <f t="shared" si="29"/>
        <v>-304000</v>
      </c>
      <c r="G92" s="23">
        <f t="shared" si="29"/>
        <v>0</v>
      </c>
      <c r="H92" s="12">
        <f>H93</f>
        <v>20663000</v>
      </c>
    </row>
    <row r="93" spans="1:8" ht="46.8" x14ac:dyDescent="0.3">
      <c r="A93" s="1" t="s">
        <v>255</v>
      </c>
      <c r="B93" s="2" t="s">
        <v>115</v>
      </c>
      <c r="C93" s="12">
        <v>20967000</v>
      </c>
      <c r="D93" s="12"/>
      <c r="E93" s="12"/>
      <c r="F93" s="19">
        <v>-304000</v>
      </c>
      <c r="G93" s="12"/>
      <c r="H93" s="12">
        <v>20663000</v>
      </c>
    </row>
    <row r="94" spans="1:8" ht="31.2" x14ac:dyDescent="0.3">
      <c r="A94" s="1" t="s">
        <v>256</v>
      </c>
      <c r="B94" s="2" t="s">
        <v>116</v>
      </c>
      <c r="C94" s="23">
        <f t="shared" ref="C94:G95" si="30">C95</f>
        <v>4576000</v>
      </c>
      <c r="D94" s="23">
        <f t="shared" si="30"/>
        <v>0</v>
      </c>
      <c r="E94" s="23">
        <f t="shared" si="30"/>
        <v>0</v>
      </c>
      <c r="F94" s="23">
        <f t="shared" si="30"/>
        <v>9441000</v>
      </c>
      <c r="G94" s="23">
        <f t="shared" si="30"/>
        <v>0</v>
      </c>
      <c r="H94" s="12">
        <f>H95</f>
        <v>14017000</v>
      </c>
    </row>
    <row r="95" spans="1:8" ht="46.8" x14ac:dyDescent="0.3">
      <c r="A95" s="1" t="s">
        <v>257</v>
      </c>
      <c r="B95" s="2" t="s">
        <v>117</v>
      </c>
      <c r="C95" s="23">
        <f t="shared" si="30"/>
        <v>4576000</v>
      </c>
      <c r="D95" s="23">
        <f t="shared" si="30"/>
        <v>0</v>
      </c>
      <c r="E95" s="23">
        <f t="shared" si="30"/>
        <v>0</v>
      </c>
      <c r="F95" s="23">
        <f t="shared" si="30"/>
        <v>9441000</v>
      </c>
      <c r="G95" s="23">
        <f t="shared" si="30"/>
        <v>0</v>
      </c>
      <c r="H95" s="12">
        <f>H96</f>
        <v>14017000</v>
      </c>
    </row>
    <row r="96" spans="1:8" ht="46.8" x14ac:dyDescent="0.3">
      <c r="A96" s="1" t="s">
        <v>258</v>
      </c>
      <c r="B96" s="2" t="s">
        <v>118</v>
      </c>
      <c r="C96" s="12">
        <v>4576000</v>
      </c>
      <c r="D96" s="12"/>
      <c r="E96" s="12"/>
      <c r="F96" s="19">
        <v>9441000</v>
      </c>
      <c r="G96" s="12"/>
      <c r="H96" s="12">
        <v>14017000</v>
      </c>
    </row>
    <row r="97" spans="1:8" ht="78" x14ac:dyDescent="0.3">
      <c r="A97" s="1" t="s">
        <v>259</v>
      </c>
      <c r="B97" s="2" t="s">
        <v>119</v>
      </c>
      <c r="C97" s="23">
        <f t="shared" ref="C97:G98" si="31">C98</f>
        <v>1004000</v>
      </c>
      <c r="D97" s="23">
        <f t="shared" si="31"/>
        <v>0</v>
      </c>
      <c r="E97" s="23">
        <f t="shared" si="31"/>
        <v>0</v>
      </c>
      <c r="F97" s="23">
        <f t="shared" si="31"/>
        <v>0</v>
      </c>
      <c r="G97" s="23">
        <f t="shared" si="31"/>
        <v>0</v>
      </c>
      <c r="H97" s="12">
        <f>H98</f>
        <v>1004000</v>
      </c>
    </row>
    <row r="98" spans="1:8" ht="82.2" customHeight="1" x14ac:dyDescent="0.3">
      <c r="A98" s="1" t="s">
        <v>260</v>
      </c>
      <c r="B98" s="2" t="s">
        <v>120</v>
      </c>
      <c r="C98" s="23">
        <f t="shared" si="31"/>
        <v>1004000</v>
      </c>
      <c r="D98" s="23">
        <f t="shared" si="31"/>
        <v>0</v>
      </c>
      <c r="E98" s="23">
        <f t="shared" si="31"/>
        <v>0</v>
      </c>
      <c r="F98" s="23">
        <f t="shared" si="31"/>
        <v>0</v>
      </c>
      <c r="G98" s="23">
        <f t="shared" si="31"/>
        <v>0</v>
      </c>
      <c r="H98" s="12">
        <f>H99</f>
        <v>1004000</v>
      </c>
    </row>
    <row r="99" spans="1:8" ht="93.6" x14ac:dyDescent="0.3">
      <c r="A99" s="1" t="s">
        <v>261</v>
      </c>
      <c r="B99" s="2" t="s">
        <v>121</v>
      </c>
      <c r="C99" s="12">
        <v>1004000</v>
      </c>
      <c r="D99" s="12"/>
      <c r="E99" s="12"/>
      <c r="F99" s="19"/>
      <c r="G99" s="12"/>
      <c r="H99" s="12">
        <v>1004000</v>
      </c>
    </row>
    <row r="100" spans="1:8" ht="31.2" x14ac:dyDescent="0.3">
      <c r="A100" s="15" t="s">
        <v>262</v>
      </c>
      <c r="B100" s="16" t="s">
        <v>122</v>
      </c>
      <c r="C100" s="22">
        <f>C101+C107+C113</f>
        <v>270398000</v>
      </c>
      <c r="D100" s="22">
        <f>D101+D107+D113</f>
        <v>0</v>
      </c>
      <c r="E100" s="22">
        <f>E101+E107+E113</f>
        <v>0</v>
      </c>
      <c r="F100" s="22">
        <f>F101+F107+F113</f>
        <v>62699000</v>
      </c>
      <c r="G100" s="22">
        <f>G101+G107+G113</f>
        <v>0</v>
      </c>
      <c r="H100" s="11">
        <f>H101+H107+H113</f>
        <v>333097000</v>
      </c>
    </row>
    <row r="101" spans="1:8" x14ac:dyDescent="0.3">
      <c r="A101" s="1" t="s">
        <v>263</v>
      </c>
      <c r="B101" s="2" t="s">
        <v>123</v>
      </c>
      <c r="C101" s="23">
        <f t="shared" ref="C101:G101" si="32">C102+C103+C104</f>
        <v>13909000</v>
      </c>
      <c r="D101" s="23">
        <f t="shared" si="32"/>
        <v>0</v>
      </c>
      <c r="E101" s="23">
        <f t="shared" si="32"/>
        <v>0</v>
      </c>
      <c r="F101" s="23">
        <f t="shared" si="32"/>
        <v>0</v>
      </c>
      <c r="G101" s="23">
        <f t="shared" si="32"/>
        <v>0</v>
      </c>
      <c r="H101" s="12">
        <f>H102+H103+H104</f>
        <v>13909000</v>
      </c>
    </row>
    <row r="102" spans="1:8" ht="31.2" x14ac:dyDescent="0.3">
      <c r="A102" s="1" t="s">
        <v>264</v>
      </c>
      <c r="B102" s="2" t="s">
        <v>124</v>
      </c>
      <c r="C102" s="23">
        <v>3167000</v>
      </c>
      <c r="D102" s="12"/>
      <c r="E102" s="12"/>
      <c r="F102" s="19">
        <v>-2138000</v>
      </c>
      <c r="G102" s="12"/>
      <c r="H102" s="12">
        <v>1029000</v>
      </c>
    </row>
    <row r="103" spans="1:8" x14ac:dyDescent="0.3">
      <c r="A103" s="1" t="s">
        <v>265</v>
      </c>
      <c r="B103" s="2" t="s">
        <v>125</v>
      </c>
      <c r="C103" s="23">
        <v>2312000</v>
      </c>
      <c r="D103" s="12"/>
      <c r="E103" s="12"/>
      <c r="F103" s="19">
        <v>553000</v>
      </c>
      <c r="G103" s="12"/>
      <c r="H103" s="12">
        <v>2865000</v>
      </c>
    </row>
    <row r="104" spans="1:8" x14ac:dyDescent="0.3">
      <c r="A104" s="1" t="s">
        <v>266</v>
      </c>
      <c r="B104" s="2" t="s">
        <v>162</v>
      </c>
      <c r="C104" s="23">
        <f t="shared" ref="C104:G104" si="33">C105+C106</f>
        <v>8430000</v>
      </c>
      <c r="D104" s="23">
        <f t="shared" si="33"/>
        <v>0</v>
      </c>
      <c r="E104" s="23">
        <f t="shared" si="33"/>
        <v>0</v>
      </c>
      <c r="F104" s="23">
        <f t="shared" si="33"/>
        <v>1585000</v>
      </c>
      <c r="G104" s="23">
        <f t="shared" si="33"/>
        <v>0</v>
      </c>
      <c r="H104" s="12">
        <f>H105+H106</f>
        <v>10015000</v>
      </c>
    </row>
    <row r="105" spans="1:8" x14ac:dyDescent="0.3">
      <c r="A105" s="1" t="s">
        <v>267</v>
      </c>
      <c r="B105" s="2" t="s">
        <v>163</v>
      </c>
      <c r="C105" s="23">
        <v>3639000</v>
      </c>
      <c r="D105" s="12"/>
      <c r="E105" s="12"/>
      <c r="F105" s="19">
        <v>492000</v>
      </c>
      <c r="G105" s="12"/>
      <c r="H105" s="12">
        <v>4131000</v>
      </c>
    </row>
    <row r="106" spans="1:8" x14ac:dyDescent="0.3">
      <c r="A106" s="1" t="s">
        <v>372</v>
      </c>
      <c r="B106" s="2" t="s">
        <v>373</v>
      </c>
      <c r="C106" s="23">
        <v>4791000</v>
      </c>
      <c r="D106" s="12"/>
      <c r="E106" s="12"/>
      <c r="F106" s="19">
        <v>1093000</v>
      </c>
      <c r="G106" s="12"/>
      <c r="H106" s="12">
        <v>5884000</v>
      </c>
    </row>
    <row r="107" spans="1:8" x14ac:dyDescent="0.3">
      <c r="A107" s="1" t="s">
        <v>268</v>
      </c>
      <c r="B107" s="2" t="s">
        <v>126</v>
      </c>
      <c r="C107" s="23">
        <f t="shared" ref="C107:G107" si="34">C108+C110+C111</f>
        <v>10408000</v>
      </c>
      <c r="D107" s="23">
        <f t="shared" si="34"/>
        <v>0</v>
      </c>
      <c r="E107" s="23">
        <f t="shared" si="34"/>
        <v>0</v>
      </c>
      <c r="F107" s="23">
        <f t="shared" si="34"/>
        <v>-9399000</v>
      </c>
      <c r="G107" s="23">
        <f t="shared" si="34"/>
        <v>0</v>
      </c>
      <c r="H107" s="12">
        <f>H108+H110+H111</f>
        <v>1009000</v>
      </c>
    </row>
    <row r="108" spans="1:8" ht="46.8" x14ac:dyDescent="0.3">
      <c r="A108" s="1" t="s">
        <v>269</v>
      </c>
      <c r="B108" s="2" t="s">
        <v>127</v>
      </c>
      <c r="C108" s="23">
        <f t="shared" ref="C108:G108" si="35">C109</f>
        <v>10000000</v>
      </c>
      <c r="D108" s="23">
        <f t="shared" si="35"/>
        <v>0</v>
      </c>
      <c r="E108" s="23">
        <f t="shared" si="35"/>
        <v>0</v>
      </c>
      <c r="F108" s="23">
        <f t="shared" si="35"/>
        <v>-9400000</v>
      </c>
      <c r="G108" s="23">
        <f t="shared" si="35"/>
        <v>0</v>
      </c>
      <c r="H108" s="12">
        <f>H109</f>
        <v>600000</v>
      </c>
    </row>
    <row r="109" spans="1:8" ht="62.4" x14ac:dyDescent="0.3">
      <c r="A109" s="1" t="s">
        <v>270</v>
      </c>
      <c r="B109" s="2" t="s">
        <v>128</v>
      </c>
      <c r="C109" s="12">
        <v>10000000</v>
      </c>
      <c r="D109" s="12"/>
      <c r="E109" s="12"/>
      <c r="F109" s="19">
        <v>-9400000</v>
      </c>
      <c r="G109" s="12"/>
      <c r="H109" s="12">
        <v>600000</v>
      </c>
    </row>
    <row r="110" spans="1:8" ht="31.2" x14ac:dyDescent="0.3">
      <c r="A110" s="1" t="s">
        <v>271</v>
      </c>
      <c r="B110" s="2" t="s">
        <v>129</v>
      </c>
      <c r="C110" s="12">
        <v>8000</v>
      </c>
      <c r="D110" s="12"/>
      <c r="E110" s="12"/>
      <c r="F110" s="19">
        <v>1000</v>
      </c>
      <c r="G110" s="12"/>
      <c r="H110" s="12">
        <v>9000</v>
      </c>
    </row>
    <row r="111" spans="1:8" ht="46.8" x14ac:dyDescent="0.3">
      <c r="A111" s="1" t="s">
        <v>272</v>
      </c>
      <c r="B111" s="2" t="s">
        <v>687</v>
      </c>
      <c r="C111" s="23">
        <f t="shared" ref="C111:G111" si="36">C112</f>
        <v>400000</v>
      </c>
      <c r="D111" s="23">
        <f t="shared" si="36"/>
        <v>0</v>
      </c>
      <c r="E111" s="23">
        <f t="shared" si="36"/>
        <v>0</v>
      </c>
      <c r="F111" s="23">
        <f t="shared" si="36"/>
        <v>0</v>
      </c>
      <c r="G111" s="23">
        <f t="shared" si="36"/>
        <v>0</v>
      </c>
      <c r="H111" s="12">
        <f>H112</f>
        <v>400000</v>
      </c>
    </row>
    <row r="112" spans="1:8" ht="111" customHeight="1" x14ac:dyDescent="0.3">
      <c r="A112" s="1" t="s">
        <v>273</v>
      </c>
      <c r="B112" s="2" t="s">
        <v>688</v>
      </c>
      <c r="C112" s="12">
        <v>400000</v>
      </c>
      <c r="D112" s="12"/>
      <c r="E112" s="12"/>
      <c r="F112" s="19"/>
      <c r="G112" s="12"/>
      <c r="H112" s="12">
        <v>400000</v>
      </c>
    </row>
    <row r="113" spans="1:8" x14ac:dyDescent="0.3">
      <c r="A113" s="1" t="s">
        <v>274</v>
      </c>
      <c r="B113" s="2" t="s">
        <v>130</v>
      </c>
      <c r="C113" s="23">
        <f t="shared" ref="C113:G113" si="37">C114</f>
        <v>246081000</v>
      </c>
      <c r="D113" s="23">
        <f t="shared" si="37"/>
        <v>0</v>
      </c>
      <c r="E113" s="23">
        <f t="shared" si="37"/>
        <v>0</v>
      </c>
      <c r="F113" s="23">
        <f t="shared" si="37"/>
        <v>72098000</v>
      </c>
      <c r="G113" s="23">
        <f t="shared" si="37"/>
        <v>0</v>
      </c>
      <c r="H113" s="12">
        <f>H114</f>
        <v>318179000</v>
      </c>
    </row>
    <row r="114" spans="1:8" ht="31.2" x14ac:dyDescent="0.3">
      <c r="A114" s="1" t="s">
        <v>275</v>
      </c>
      <c r="B114" s="2" t="s">
        <v>131</v>
      </c>
      <c r="C114" s="23">
        <f t="shared" ref="C114:G114" si="38">SUM(C115:C117)</f>
        <v>246081000</v>
      </c>
      <c r="D114" s="23">
        <f t="shared" si="38"/>
        <v>0</v>
      </c>
      <c r="E114" s="23">
        <f t="shared" si="38"/>
        <v>0</v>
      </c>
      <c r="F114" s="23">
        <f t="shared" si="38"/>
        <v>72098000</v>
      </c>
      <c r="G114" s="23">
        <f t="shared" si="38"/>
        <v>0</v>
      </c>
      <c r="H114" s="12">
        <f>SUM(H115:H117)</f>
        <v>318179000</v>
      </c>
    </row>
    <row r="115" spans="1:8" ht="46.8" x14ac:dyDescent="0.3">
      <c r="A115" s="1" t="s">
        <v>276</v>
      </c>
      <c r="B115" s="2" t="s">
        <v>176</v>
      </c>
      <c r="C115" s="23">
        <v>1531000</v>
      </c>
      <c r="D115" s="12"/>
      <c r="E115" s="12"/>
      <c r="F115" s="19">
        <v>-57000</v>
      </c>
      <c r="G115" s="12"/>
      <c r="H115" s="12">
        <v>1474000</v>
      </c>
    </row>
    <row r="116" spans="1:8" ht="46.8" x14ac:dyDescent="0.3">
      <c r="A116" s="1" t="s">
        <v>277</v>
      </c>
      <c r="B116" s="2" t="s">
        <v>132</v>
      </c>
      <c r="C116" s="23">
        <v>233000000</v>
      </c>
      <c r="D116" s="12"/>
      <c r="E116" s="12"/>
      <c r="F116" s="19">
        <v>67199000</v>
      </c>
      <c r="G116" s="12"/>
      <c r="H116" s="12">
        <v>300199000</v>
      </c>
    </row>
    <row r="117" spans="1:8" ht="46.8" x14ac:dyDescent="0.3">
      <c r="A117" s="1" t="s">
        <v>278</v>
      </c>
      <c r="B117" s="2" t="s">
        <v>133</v>
      </c>
      <c r="C117" s="23">
        <v>11550000</v>
      </c>
      <c r="D117" s="12"/>
      <c r="E117" s="12"/>
      <c r="F117" s="19">
        <v>4956000</v>
      </c>
      <c r="G117" s="12"/>
      <c r="H117" s="12">
        <v>16506000</v>
      </c>
    </row>
    <row r="118" spans="1:8" ht="31.2" x14ac:dyDescent="0.3">
      <c r="A118" s="15" t="s">
        <v>279</v>
      </c>
      <c r="B118" s="16" t="s">
        <v>134</v>
      </c>
      <c r="C118" s="22">
        <f t="shared" ref="C118:G118" si="39">C119+C127</f>
        <v>47963000</v>
      </c>
      <c r="D118" s="22">
        <f t="shared" si="39"/>
        <v>0</v>
      </c>
      <c r="E118" s="22">
        <f t="shared" si="39"/>
        <v>0</v>
      </c>
      <c r="F118" s="22">
        <f t="shared" si="39"/>
        <v>54293000</v>
      </c>
      <c r="G118" s="22">
        <f t="shared" si="39"/>
        <v>0</v>
      </c>
      <c r="H118" s="11">
        <f>H119+H127</f>
        <v>102256000</v>
      </c>
    </row>
    <row r="119" spans="1:8" x14ac:dyDescent="0.3">
      <c r="A119" s="1" t="s">
        <v>280</v>
      </c>
      <c r="B119" s="2" t="s">
        <v>135</v>
      </c>
      <c r="C119" s="23">
        <f t="shared" ref="C119:G119" si="40">C123+C125+C120+C121+C122</f>
        <v>9459000</v>
      </c>
      <c r="D119" s="23">
        <f t="shared" si="40"/>
        <v>0</v>
      </c>
      <c r="E119" s="23">
        <f t="shared" si="40"/>
        <v>0</v>
      </c>
      <c r="F119" s="23">
        <f t="shared" si="40"/>
        <v>-847000</v>
      </c>
      <c r="G119" s="23">
        <f t="shared" si="40"/>
        <v>0</v>
      </c>
      <c r="H119" s="12">
        <f>H123+H125+H120+H121+H122</f>
        <v>8612000</v>
      </c>
    </row>
    <row r="120" spans="1:8" ht="46.8" x14ac:dyDescent="0.3">
      <c r="A120" s="1" t="s">
        <v>281</v>
      </c>
      <c r="B120" s="2" t="s">
        <v>136</v>
      </c>
      <c r="C120" s="12">
        <v>5000</v>
      </c>
      <c r="D120" s="12"/>
      <c r="E120" s="12"/>
      <c r="F120" s="19">
        <v>2000</v>
      </c>
      <c r="G120" s="12"/>
      <c r="H120" s="12">
        <v>7000</v>
      </c>
    </row>
    <row r="121" spans="1:8" ht="31.2" x14ac:dyDescent="0.3">
      <c r="A121" s="1" t="s">
        <v>282</v>
      </c>
      <c r="B121" s="2" t="s">
        <v>137</v>
      </c>
      <c r="C121" s="12">
        <v>352000</v>
      </c>
      <c r="D121" s="12"/>
      <c r="E121" s="12"/>
      <c r="F121" s="19"/>
      <c r="G121" s="12"/>
      <c r="H121" s="12">
        <v>352000</v>
      </c>
    </row>
    <row r="122" spans="1:8" ht="31.2" x14ac:dyDescent="0.3">
      <c r="A122" s="1" t="s">
        <v>374</v>
      </c>
      <c r="B122" s="2" t="s">
        <v>375</v>
      </c>
      <c r="C122" s="12">
        <v>2000</v>
      </c>
      <c r="D122" s="12"/>
      <c r="E122" s="12"/>
      <c r="F122" s="19"/>
      <c r="G122" s="12"/>
      <c r="H122" s="12">
        <v>2000</v>
      </c>
    </row>
    <row r="123" spans="1:8" ht="31.2" x14ac:dyDescent="0.3">
      <c r="A123" s="1" t="s">
        <v>283</v>
      </c>
      <c r="B123" s="2" t="s">
        <v>138</v>
      </c>
      <c r="C123" s="23">
        <f t="shared" ref="C123:G123" si="41">C124</f>
        <v>105000</v>
      </c>
      <c r="D123" s="23">
        <f t="shared" si="41"/>
        <v>0</v>
      </c>
      <c r="E123" s="23">
        <f t="shared" si="41"/>
        <v>0</v>
      </c>
      <c r="F123" s="23">
        <f t="shared" si="41"/>
        <v>51000</v>
      </c>
      <c r="G123" s="23">
        <f t="shared" si="41"/>
        <v>0</v>
      </c>
      <c r="H123" s="12">
        <f>H124</f>
        <v>156000</v>
      </c>
    </row>
    <row r="124" spans="1:8" ht="93.6" x14ac:dyDescent="0.3">
      <c r="A124" s="1" t="s">
        <v>284</v>
      </c>
      <c r="B124" s="2" t="s">
        <v>139</v>
      </c>
      <c r="C124" s="12">
        <v>105000</v>
      </c>
      <c r="D124" s="12"/>
      <c r="E124" s="12"/>
      <c r="F124" s="19">
        <v>51000</v>
      </c>
      <c r="G124" s="12"/>
      <c r="H124" s="12">
        <v>156000</v>
      </c>
    </row>
    <row r="125" spans="1:8" x14ac:dyDescent="0.3">
      <c r="A125" s="1" t="s">
        <v>285</v>
      </c>
      <c r="B125" s="2" t="s">
        <v>140</v>
      </c>
      <c r="C125" s="23">
        <f t="shared" ref="C125:G125" si="42">C126</f>
        <v>8995000</v>
      </c>
      <c r="D125" s="23">
        <f t="shared" si="42"/>
        <v>0</v>
      </c>
      <c r="E125" s="23">
        <f t="shared" si="42"/>
        <v>0</v>
      </c>
      <c r="F125" s="23">
        <f t="shared" si="42"/>
        <v>-900000</v>
      </c>
      <c r="G125" s="23">
        <f t="shared" si="42"/>
        <v>0</v>
      </c>
      <c r="H125" s="12">
        <f>H126</f>
        <v>8095000</v>
      </c>
    </row>
    <row r="126" spans="1:8" ht="31.2" x14ac:dyDescent="0.3">
      <c r="A126" s="1" t="s">
        <v>286</v>
      </c>
      <c r="B126" s="2" t="s">
        <v>141</v>
      </c>
      <c r="C126" s="12">
        <v>8995000</v>
      </c>
      <c r="D126" s="12"/>
      <c r="E126" s="12"/>
      <c r="F126" s="19">
        <v>-900000</v>
      </c>
      <c r="G126" s="12"/>
      <c r="H126" s="12">
        <v>8095000</v>
      </c>
    </row>
    <row r="127" spans="1:8" x14ac:dyDescent="0.3">
      <c r="A127" s="1" t="s">
        <v>287</v>
      </c>
      <c r="B127" s="2" t="s">
        <v>142</v>
      </c>
      <c r="C127" s="23">
        <f t="shared" ref="C127:G127" si="43">C128+C130</f>
        <v>38504000</v>
      </c>
      <c r="D127" s="23">
        <f t="shared" si="43"/>
        <v>0</v>
      </c>
      <c r="E127" s="23">
        <f t="shared" si="43"/>
        <v>0</v>
      </c>
      <c r="F127" s="23">
        <f t="shared" si="43"/>
        <v>55140000</v>
      </c>
      <c r="G127" s="23">
        <f t="shared" si="43"/>
        <v>0</v>
      </c>
      <c r="H127" s="12">
        <f>H128+H130</f>
        <v>93644000</v>
      </c>
    </row>
    <row r="128" spans="1:8" ht="31.2" x14ac:dyDescent="0.3">
      <c r="A128" s="1" t="s">
        <v>376</v>
      </c>
      <c r="B128" s="2" t="s">
        <v>378</v>
      </c>
      <c r="C128" s="23">
        <f t="shared" ref="C128:G128" si="44">C129</f>
        <v>4621000</v>
      </c>
      <c r="D128" s="23">
        <f t="shared" si="44"/>
        <v>0</v>
      </c>
      <c r="E128" s="23">
        <f t="shared" si="44"/>
        <v>0</v>
      </c>
      <c r="F128" s="23">
        <f t="shared" si="44"/>
        <v>212000</v>
      </c>
      <c r="G128" s="23">
        <f t="shared" si="44"/>
        <v>0</v>
      </c>
      <c r="H128" s="12">
        <f>H129</f>
        <v>4833000</v>
      </c>
    </row>
    <row r="129" spans="1:8" ht="46.8" x14ac:dyDescent="0.3">
      <c r="A129" s="1" t="s">
        <v>377</v>
      </c>
      <c r="B129" s="2" t="s">
        <v>379</v>
      </c>
      <c r="C129" s="12">
        <v>4621000</v>
      </c>
      <c r="D129" s="12"/>
      <c r="E129" s="12"/>
      <c r="F129" s="19">
        <v>212000</v>
      </c>
      <c r="G129" s="12"/>
      <c r="H129" s="12">
        <v>4833000</v>
      </c>
    </row>
    <row r="130" spans="1:8" x14ac:dyDescent="0.3">
      <c r="A130" s="1" t="s">
        <v>288</v>
      </c>
      <c r="B130" s="2" t="s">
        <v>143</v>
      </c>
      <c r="C130" s="23">
        <f t="shared" ref="C130:G130" si="45">C131</f>
        <v>33883000</v>
      </c>
      <c r="D130" s="23">
        <f t="shared" si="45"/>
        <v>0</v>
      </c>
      <c r="E130" s="23">
        <f t="shared" si="45"/>
        <v>0</v>
      </c>
      <c r="F130" s="23">
        <f t="shared" si="45"/>
        <v>54928000</v>
      </c>
      <c r="G130" s="23">
        <f t="shared" si="45"/>
        <v>0</v>
      </c>
      <c r="H130" s="12">
        <f>H131</f>
        <v>88811000</v>
      </c>
    </row>
    <row r="131" spans="1:8" ht="31.2" x14ac:dyDescent="0.3">
      <c r="A131" s="1" t="s">
        <v>289</v>
      </c>
      <c r="B131" s="2" t="s">
        <v>144</v>
      </c>
      <c r="C131" s="12">
        <v>33883000</v>
      </c>
      <c r="D131" s="12"/>
      <c r="E131" s="12"/>
      <c r="F131" s="19">
        <v>54928000</v>
      </c>
      <c r="G131" s="12"/>
      <c r="H131" s="12">
        <v>88811000</v>
      </c>
    </row>
    <row r="132" spans="1:8" ht="31.2" x14ac:dyDescent="0.3">
      <c r="A132" s="15" t="s">
        <v>290</v>
      </c>
      <c r="B132" s="16" t="s">
        <v>145</v>
      </c>
      <c r="C132" s="22">
        <f t="shared" ref="C132:G132" si="46">C133+C139</f>
        <v>6100000</v>
      </c>
      <c r="D132" s="22">
        <f t="shared" si="46"/>
        <v>0</v>
      </c>
      <c r="E132" s="22">
        <f t="shared" si="46"/>
        <v>0</v>
      </c>
      <c r="F132" s="22">
        <f t="shared" si="46"/>
        <v>18884000</v>
      </c>
      <c r="G132" s="22">
        <f t="shared" si="46"/>
        <v>0</v>
      </c>
      <c r="H132" s="11">
        <f>H133+H139</f>
        <v>24984000</v>
      </c>
    </row>
    <row r="133" spans="1:8" ht="81.599999999999994" customHeight="1" x14ac:dyDescent="0.3">
      <c r="A133" s="1" t="s">
        <v>291</v>
      </c>
      <c r="B133" s="2" t="s">
        <v>146</v>
      </c>
      <c r="C133" s="23">
        <f t="shared" ref="C133:G133" si="47">C134+C137</f>
        <v>100000</v>
      </c>
      <c r="D133" s="23">
        <f t="shared" si="47"/>
        <v>0</v>
      </c>
      <c r="E133" s="23">
        <f t="shared" si="47"/>
        <v>0</v>
      </c>
      <c r="F133" s="23">
        <f t="shared" si="47"/>
        <v>3939000</v>
      </c>
      <c r="G133" s="23">
        <f t="shared" si="47"/>
        <v>0</v>
      </c>
      <c r="H133" s="12">
        <f>H134+H137</f>
        <v>4039000</v>
      </c>
    </row>
    <row r="134" spans="1:8" ht="113.4" customHeight="1" x14ac:dyDescent="0.3">
      <c r="A134" s="1" t="s">
        <v>691</v>
      </c>
      <c r="B134" s="2" t="s">
        <v>689</v>
      </c>
      <c r="C134" s="23">
        <f t="shared" ref="C134:G134" si="48">C135+C136</f>
        <v>0</v>
      </c>
      <c r="D134" s="23">
        <f t="shared" si="48"/>
        <v>0</v>
      </c>
      <c r="E134" s="23">
        <f t="shared" si="48"/>
        <v>0</v>
      </c>
      <c r="F134" s="23">
        <f t="shared" si="48"/>
        <v>2954000</v>
      </c>
      <c r="G134" s="23">
        <f t="shared" si="48"/>
        <v>0</v>
      </c>
      <c r="H134" s="12">
        <f>H135+H136</f>
        <v>2954000</v>
      </c>
    </row>
    <row r="135" spans="1:8" ht="113.4" customHeight="1" x14ac:dyDescent="0.3">
      <c r="A135" s="1" t="s">
        <v>692</v>
      </c>
      <c r="B135" s="2" t="s">
        <v>690</v>
      </c>
      <c r="C135" s="12">
        <v>0</v>
      </c>
      <c r="D135" s="12"/>
      <c r="E135" s="12"/>
      <c r="F135" s="19">
        <v>1525000</v>
      </c>
      <c r="G135" s="12"/>
      <c r="H135" s="12">
        <v>1525000</v>
      </c>
    </row>
    <row r="136" spans="1:8" ht="46.8" x14ac:dyDescent="0.3">
      <c r="A136" s="1" t="s">
        <v>822</v>
      </c>
      <c r="B136" s="2" t="s">
        <v>823</v>
      </c>
      <c r="C136" s="12">
        <v>0</v>
      </c>
      <c r="D136" s="12"/>
      <c r="E136" s="12"/>
      <c r="F136" s="19">
        <v>1429000</v>
      </c>
      <c r="G136" s="12"/>
      <c r="H136" s="12">
        <v>1429000</v>
      </c>
    </row>
    <row r="137" spans="1:8" ht="112.2" customHeight="1" x14ac:dyDescent="0.3">
      <c r="A137" s="1" t="s">
        <v>292</v>
      </c>
      <c r="B137" s="2" t="s">
        <v>147</v>
      </c>
      <c r="C137" s="23">
        <f t="shared" ref="C137:G137" si="49">C138</f>
        <v>100000</v>
      </c>
      <c r="D137" s="23">
        <f t="shared" si="49"/>
        <v>0</v>
      </c>
      <c r="E137" s="23">
        <f t="shared" si="49"/>
        <v>0</v>
      </c>
      <c r="F137" s="23">
        <f t="shared" si="49"/>
        <v>985000</v>
      </c>
      <c r="G137" s="23">
        <f t="shared" si="49"/>
        <v>0</v>
      </c>
      <c r="H137" s="12">
        <f>H138</f>
        <v>1085000</v>
      </c>
    </row>
    <row r="138" spans="1:8" ht="96.6" customHeight="1" x14ac:dyDescent="0.3">
      <c r="A138" s="1" t="s">
        <v>293</v>
      </c>
      <c r="B138" s="2" t="s">
        <v>148</v>
      </c>
      <c r="C138" s="12">
        <v>100000</v>
      </c>
      <c r="D138" s="12"/>
      <c r="E138" s="12"/>
      <c r="F138" s="19">
        <v>985000</v>
      </c>
      <c r="G138" s="12"/>
      <c r="H138" s="12">
        <v>1085000</v>
      </c>
    </row>
    <row r="139" spans="1:8" ht="31.2" x14ac:dyDescent="0.3">
      <c r="A139" s="1" t="s">
        <v>294</v>
      </c>
      <c r="B139" s="2" t="s">
        <v>149</v>
      </c>
      <c r="C139" s="23">
        <f t="shared" ref="C139:G140" si="50">C140</f>
        <v>6000000</v>
      </c>
      <c r="D139" s="23">
        <f t="shared" si="50"/>
        <v>0</v>
      </c>
      <c r="E139" s="23">
        <f t="shared" si="50"/>
        <v>0</v>
      </c>
      <c r="F139" s="23">
        <f t="shared" si="50"/>
        <v>14945000</v>
      </c>
      <c r="G139" s="23">
        <f t="shared" si="50"/>
        <v>0</v>
      </c>
      <c r="H139" s="12">
        <f>H140</f>
        <v>20945000</v>
      </c>
    </row>
    <row r="140" spans="1:8" ht="46.8" x14ac:dyDescent="0.3">
      <c r="A140" s="1" t="s">
        <v>295</v>
      </c>
      <c r="B140" s="2" t="s">
        <v>150</v>
      </c>
      <c r="C140" s="23">
        <f t="shared" si="50"/>
        <v>6000000</v>
      </c>
      <c r="D140" s="23">
        <f t="shared" si="50"/>
        <v>0</v>
      </c>
      <c r="E140" s="23">
        <f t="shared" si="50"/>
        <v>0</v>
      </c>
      <c r="F140" s="23">
        <f t="shared" si="50"/>
        <v>14945000</v>
      </c>
      <c r="G140" s="23">
        <f t="shared" si="50"/>
        <v>0</v>
      </c>
      <c r="H140" s="12">
        <f>H141</f>
        <v>20945000</v>
      </c>
    </row>
    <row r="141" spans="1:8" ht="62.4" x14ac:dyDescent="0.3">
      <c r="A141" s="1" t="s">
        <v>296</v>
      </c>
      <c r="B141" s="2" t="s">
        <v>151</v>
      </c>
      <c r="C141" s="12">
        <v>6000000</v>
      </c>
      <c r="D141" s="12"/>
      <c r="E141" s="12"/>
      <c r="F141" s="19">
        <v>14945000</v>
      </c>
      <c r="G141" s="12"/>
      <c r="H141" s="12">
        <v>20945000</v>
      </c>
    </row>
    <row r="142" spans="1:8" x14ac:dyDescent="0.3">
      <c r="A142" s="15" t="s">
        <v>297</v>
      </c>
      <c r="B142" s="16" t="s">
        <v>152</v>
      </c>
      <c r="C142" s="22">
        <f t="shared" ref="C142:G143" si="51">C143</f>
        <v>1266000</v>
      </c>
      <c r="D142" s="22">
        <f t="shared" si="51"/>
        <v>0</v>
      </c>
      <c r="E142" s="22">
        <f t="shared" si="51"/>
        <v>0</v>
      </c>
      <c r="F142" s="22">
        <f t="shared" si="51"/>
        <v>-816000</v>
      </c>
      <c r="G142" s="22">
        <f t="shared" si="51"/>
        <v>0</v>
      </c>
      <c r="H142" s="11">
        <f>H143</f>
        <v>450000</v>
      </c>
    </row>
    <row r="143" spans="1:8" ht="31.2" x14ac:dyDescent="0.3">
      <c r="A143" s="1" t="s">
        <v>298</v>
      </c>
      <c r="B143" s="2" t="s">
        <v>153</v>
      </c>
      <c r="C143" s="23">
        <f t="shared" si="51"/>
        <v>1266000</v>
      </c>
      <c r="D143" s="23">
        <f t="shared" si="51"/>
        <v>0</v>
      </c>
      <c r="E143" s="23">
        <f t="shared" si="51"/>
        <v>0</v>
      </c>
      <c r="F143" s="23">
        <f t="shared" si="51"/>
        <v>-816000</v>
      </c>
      <c r="G143" s="23">
        <f t="shared" si="51"/>
        <v>0</v>
      </c>
      <c r="H143" s="12">
        <f>H144</f>
        <v>450000</v>
      </c>
    </row>
    <row r="144" spans="1:8" ht="46.8" x14ac:dyDescent="0.3">
      <c r="A144" s="1" t="s">
        <v>299</v>
      </c>
      <c r="B144" s="2" t="s">
        <v>154</v>
      </c>
      <c r="C144" s="12">
        <v>1266000</v>
      </c>
      <c r="D144" s="12"/>
      <c r="E144" s="12"/>
      <c r="F144" s="19">
        <v>-816000</v>
      </c>
      <c r="G144" s="12"/>
      <c r="H144" s="12">
        <v>450000</v>
      </c>
    </row>
    <row r="145" spans="1:8" x14ac:dyDescent="0.3">
      <c r="A145" s="15" t="s">
        <v>300</v>
      </c>
      <c r="B145" s="16" t="s">
        <v>155</v>
      </c>
      <c r="C145" s="22">
        <f t="shared" ref="C145:G145" si="52">C146+C168+C170+C172+C181+C183+C191</f>
        <v>355133000</v>
      </c>
      <c r="D145" s="22">
        <f t="shared" si="52"/>
        <v>0</v>
      </c>
      <c r="E145" s="22">
        <f t="shared" si="52"/>
        <v>0</v>
      </c>
      <c r="F145" s="22">
        <f t="shared" si="52"/>
        <v>125645000</v>
      </c>
      <c r="G145" s="22">
        <f t="shared" si="52"/>
        <v>0</v>
      </c>
      <c r="H145" s="11">
        <f>H146+H168+H170+H172+H181+H183+H191</f>
        <v>480778000</v>
      </c>
    </row>
    <row r="146" spans="1:8" ht="32.4" customHeight="1" x14ac:dyDescent="0.3">
      <c r="A146" s="1" t="s">
        <v>540</v>
      </c>
      <c r="B146" s="2" t="s">
        <v>523</v>
      </c>
      <c r="C146" s="23">
        <f t="shared" ref="C146:G146" si="53">C147+C149+C151+C153+C155+C159+C161+C164+C166</f>
        <v>312941000</v>
      </c>
      <c r="D146" s="23">
        <f t="shared" si="53"/>
        <v>0</v>
      </c>
      <c r="E146" s="23">
        <f t="shared" si="53"/>
        <v>0</v>
      </c>
      <c r="F146" s="23">
        <f t="shared" si="53"/>
        <v>135575000</v>
      </c>
      <c r="G146" s="23">
        <f t="shared" si="53"/>
        <v>0</v>
      </c>
      <c r="H146" s="12">
        <f>H147+H149+H151+H153+H155+H159+H161+H164+H166</f>
        <v>448516000</v>
      </c>
    </row>
    <row r="147" spans="1:8" ht="62.4" x14ac:dyDescent="0.3">
      <c r="A147" s="1" t="s">
        <v>541</v>
      </c>
      <c r="B147" s="2" t="s">
        <v>524</v>
      </c>
      <c r="C147" s="23">
        <f t="shared" ref="C147:G147" si="54">C148</f>
        <v>1008000</v>
      </c>
      <c r="D147" s="23">
        <f t="shared" si="54"/>
        <v>0</v>
      </c>
      <c r="E147" s="23">
        <f t="shared" si="54"/>
        <v>0</v>
      </c>
      <c r="F147" s="23">
        <f t="shared" si="54"/>
        <v>1972000</v>
      </c>
      <c r="G147" s="23">
        <f t="shared" si="54"/>
        <v>0</v>
      </c>
      <c r="H147" s="12">
        <f>H148</f>
        <v>2980000</v>
      </c>
    </row>
    <row r="148" spans="1:8" ht="98.4" customHeight="1" x14ac:dyDescent="0.3">
      <c r="A148" s="1" t="s">
        <v>542</v>
      </c>
      <c r="B148" s="2" t="s">
        <v>525</v>
      </c>
      <c r="C148" s="12">
        <v>1008000</v>
      </c>
      <c r="D148" s="12"/>
      <c r="E148" s="12"/>
      <c r="F148" s="19">
        <v>1972000</v>
      </c>
      <c r="G148" s="12"/>
      <c r="H148" s="12">
        <v>2980000</v>
      </c>
    </row>
    <row r="149" spans="1:8" ht="62.4" x14ac:dyDescent="0.3">
      <c r="A149" s="1" t="s">
        <v>543</v>
      </c>
      <c r="B149" s="2" t="s">
        <v>526</v>
      </c>
      <c r="C149" s="23">
        <f t="shared" ref="C149:G149" si="55">C150</f>
        <v>2778000</v>
      </c>
      <c r="D149" s="23">
        <f t="shared" si="55"/>
        <v>0</v>
      </c>
      <c r="E149" s="23">
        <f t="shared" si="55"/>
        <v>0</v>
      </c>
      <c r="F149" s="23">
        <f t="shared" si="55"/>
        <v>374000</v>
      </c>
      <c r="G149" s="23">
        <f t="shared" si="55"/>
        <v>0</v>
      </c>
      <c r="H149" s="12">
        <f>H150</f>
        <v>3152000</v>
      </c>
    </row>
    <row r="150" spans="1:8" ht="102" customHeight="1" x14ac:dyDescent="0.3">
      <c r="A150" s="1" t="s">
        <v>544</v>
      </c>
      <c r="B150" s="2" t="s">
        <v>527</v>
      </c>
      <c r="C150" s="12">
        <v>2778000</v>
      </c>
      <c r="D150" s="12"/>
      <c r="E150" s="12"/>
      <c r="F150" s="19">
        <v>374000</v>
      </c>
      <c r="G150" s="12"/>
      <c r="H150" s="12">
        <v>3152000</v>
      </c>
    </row>
    <row r="151" spans="1:8" ht="62.4" x14ac:dyDescent="0.3">
      <c r="A151" s="1" t="s">
        <v>545</v>
      </c>
      <c r="B151" s="2" t="s">
        <v>528</v>
      </c>
      <c r="C151" s="23">
        <f t="shared" ref="C151:G151" si="56">C152</f>
        <v>1005000</v>
      </c>
      <c r="D151" s="23">
        <f t="shared" si="56"/>
        <v>0</v>
      </c>
      <c r="E151" s="23">
        <f t="shared" si="56"/>
        <v>0</v>
      </c>
      <c r="F151" s="23">
        <f t="shared" si="56"/>
        <v>325000</v>
      </c>
      <c r="G151" s="23">
        <f t="shared" si="56"/>
        <v>0</v>
      </c>
      <c r="H151" s="12">
        <f>H152</f>
        <v>1330000</v>
      </c>
    </row>
    <row r="152" spans="1:8" ht="93.6" x14ac:dyDescent="0.3">
      <c r="A152" s="1" t="s">
        <v>546</v>
      </c>
      <c r="B152" s="2" t="s">
        <v>529</v>
      </c>
      <c r="C152" s="12">
        <v>1005000</v>
      </c>
      <c r="D152" s="12"/>
      <c r="E152" s="12"/>
      <c r="F152" s="19">
        <v>325000</v>
      </c>
      <c r="G152" s="12"/>
      <c r="H152" s="12">
        <v>1330000</v>
      </c>
    </row>
    <row r="153" spans="1:8" ht="46.8" x14ac:dyDescent="0.3">
      <c r="A153" s="1" t="s">
        <v>547</v>
      </c>
      <c r="B153" s="2" t="s">
        <v>530</v>
      </c>
      <c r="C153" s="23">
        <f t="shared" ref="C153:G153" si="57">C154</f>
        <v>15000</v>
      </c>
      <c r="D153" s="23">
        <f t="shared" si="57"/>
        <v>0</v>
      </c>
      <c r="E153" s="23">
        <f t="shared" si="57"/>
        <v>0</v>
      </c>
      <c r="F153" s="23">
        <f t="shared" si="57"/>
        <v>15000</v>
      </c>
      <c r="G153" s="23">
        <f t="shared" si="57"/>
        <v>0</v>
      </c>
      <c r="H153" s="12">
        <f>H154</f>
        <v>30000</v>
      </c>
    </row>
    <row r="154" spans="1:8" ht="93.6" x14ac:dyDescent="0.3">
      <c r="A154" s="1" t="s">
        <v>548</v>
      </c>
      <c r="B154" s="2" t="s">
        <v>531</v>
      </c>
      <c r="C154" s="12">
        <v>15000</v>
      </c>
      <c r="D154" s="12"/>
      <c r="E154" s="12"/>
      <c r="F154" s="19">
        <v>15000</v>
      </c>
      <c r="G154" s="12"/>
      <c r="H154" s="12">
        <v>30000</v>
      </c>
    </row>
    <row r="155" spans="1:8" ht="52.2" customHeight="1" x14ac:dyDescent="0.3">
      <c r="A155" s="1" t="s">
        <v>549</v>
      </c>
      <c r="B155" s="2" t="s">
        <v>532</v>
      </c>
      <c r="C155" s="23">
        <f t="shared" ref="C155:G155" si="58">C156+C157+C158</f>
        <v>307765000</v>
      </c>
      <c r="D155" s="23">
        <f t="shared" si="58"/>
        <v>0</v>
      </c>
      <c r="E155" s="23">
        <f t="shared" si="58"/>
        <v>0</v>
      </c>
      <c r="F155" s="23">
        <f t="shared" si="58"/>
        <v>131168000</v>
      </c>
      <c r="G155" s="23">
        <f t="shared" si="58"/>
        <v>0</v>
      </c>
      <c r="H155" s="12">
        <f>H156+H157+H158</f>
        <v>438933000</v>
      </c>
    </row>
    <row r="156" spans="1:8" ht="81" customHeight="1" x14ac:dyDescent="0.3">
      <c r="A156" s="1" t="s">
        <v>550</v>
      </c>
      <c r="B156" s="2" t="s">
        <v>533</v>
      </c>
      <c r="C156" s="12">
        <v>277315000</v>
      </c>
      <c r="D156" s="12"/>
      <c r="E156" s="12"/>
      <c r="F156" s="19">
        <v>90612000</v>
      </c>
      <c r="G156" s="12"/>
      <c r="H156" s="12">
        <v>367927000</v>
      </c>
    </row>
    <row r="157" spans="1:8" ht="96.6" customHeight="1" x14ac:dyDescent="0.3">
      <c r="A157" s="1" t="s">
        <v>668</v>
      </c>
      <c r="B157" s="2" t="s">
        <v>669</v>
      </c>
      <c r="C157" s="12">
        <v>0</v>
      </c>
      <c r="D157" s="12"/>
      <c r="E157" s="12"/>
      <c r="F157" s="19">
        <v>6000</v>
      </c>
      <c r="G157" s="12"/>
      <c r="H157" s="12">
        <v>6000</v>
      </c>
    </row>
    <row r="158" spans="1:8" ht="78" x14ac:dyDescent="0.3">
      <c r="A158" s="1" t="s">
        <v>551</v>
      </c>
      <c r="B158" s="2" t="s">
        <v>552</v>
      </c>
      <c r="C158" s="12">
        <v>30450000</v>
      </c>
      <c r="D158" s="12"/>
      <c r="E158" s="12"/>
      <c r="F158" s="19">
        <v>40550000</v>
      </c>
      <c r="G158" s="12"/>
      <c r="H158" s="12">
        <v>71000000</v>
      </c>
    </row>
    <row r="159" spans="1:8" ht="78" x14ac:dyDescent="0.3">
      <c r="A159" s="1" t="s">
        <v>553</v>
      </c>
      <c r="B159" s="2" t="s">
        <v>534</v>
      </c>
      <c r="C159" s="23">
        <f t="shared" ref="C159:G159" si="59">C160</f>
        <v>150000</v>
      </c>
      <c r="D159" s="23">
        <f t="shared" si="59"/>
        <v>0</v>
      </c>
      <c r="E159" s="23">
        <f t="shared" si="59"/>
        <v>0</v>
      </c>
      <c r="F159" s="23">
        <f t="shared" si="59"/>
        <v>750000</v>
      </c>
      <c r="G159" s="23">
        <f t="shared" si="59"/>
        <v>0</v>
      </c>
      <c r="H159" s="12">
        <f>H160</f>
        <v>900000</v>
      </c>
    </row>
    <row r="160" spans="1:8" ht="114" customHeight="1" x14ac:dyDescent="0.3">
      <c r="A160" s="1" t="s">
        <v>554</v>
      </c>
      <c r="B160" s="2" t="s">
        <v>535</v>
      </c>
      <c r="C160" s="12">
        <v>150000</v>
      </c>
      <c r="D160" s="12"/>
      <c r="E160" s="12"/>
      <c r="F160" s="19">
        <v>750000</v>
      </c>
      <c r="G160" s="12"/>
      <c r="H160" s="12">
        <v>900000</v>
      </c>
    </row>
    <row r="161" spans="1:8" ht="62.4" x14ac:dyDescent="0.3">
      <c r="A161" s="1" t="s">
        <v>555</v>
      </c>
      <c r="B161" s="2" t="s">
        <v>536</v>
      </c>
      <c r="C161" s="23">
        <f t="shared" ref="C161:G161" si="60">C162+C163</f>
        <v>60000</v>
      </c>
      <c r="D161" s="23">
        <f t="shared" si="60"/>
        <v>0</v>
      </c>
      <c r="E161" s="23">
        <f t="shared" si="60"/>
        <v>0</v>
      </c>
      <c r="F161" s="23">
        <f t="shared" si="60"/>
        <v>-25000</v>
      </c>
      <c r="G161" s="23">
        <f t="shared" si="60"/>
        <v>0</v>
      </c>
      <c r="H161" s="12">
        <f>H162+H163</f>
        <v>35000</v>
      </c>
    </row>
    <row r="162" spans="1:8" ht="130.19999999999999" customHeight="1" x14ac:dyDescent="0.3">
      <c r="A162" s="1" t="s">
        <v>556</v>
      </c>
      <c r="B162" s="2" t="s">
        <v>537</v>
      </c>
      <c r="C162" s="12">
        <v>60000</v>
      </c>
      <c r="D162" s="12"/>
      <c r="E162" s="12"/>
      <c r="F162" s="19">
        <v>-60000</v>
      </c>
      <c r="G162" s="12"/>
      <c r="H162" s="12">
        <v>0</v>
      </c>
    </row>
    <row r="163" spans="1:8" ht="206.4" customHeight="1" x14ac:dyDescent="0.3">
      <c r="A163" s="1" t="s">
        <v>824</v>
      </c>
      <c r="B163" s="2" t="s">
        <v>825</v>
      </c>
      <c r="C163" s="12"/>
      <c r="D163" s="12"/>
      <c r="E163" s="12"/>
      <c r="F163" s="19">
        <v>35000</v>
      </c>
      <c r="G163" s="12"/>
      <c r="H163" s="12">
        <v>35000</v>
      </c>
    </row>
    <row r="164" spans="1:8" ht="49.8" customHeight="1" x14ac:dyDescent="0.3">
      <c r="A164" s="1" t="s">
        <v>557</v>
      </c>
      <c r="B164" s="2" t="s">
        <v>538</v>
      </c>
      <c r="C164" s="23">
        <f t="shared" ref="C164:G164" si="61">C165</f>
        <v>160000</v>
      </c>
      <c r="D164" s="23">
        <f t="shared" si="61"/>
        <v>0</v>
      </c>
      <c r="E164" s="23">
        <f t="shared" si="61"/>
        <v>0</v>
      </c>
      <c r="F164" s="23">
        <f t="shared" si="61"/>
        <v>496000</v>
      </c>
      <c r="G164" s="23">
        <f t="shared" si="61"/>
        <v>0</v>
      </c>
      <c r="H164" s="12">
        <f>H165</f>
        <v>656000</v>
      </c>
    </row>
    <row r="165" spans="1:8" ht="99.6" customHeight="1" x14ac:dyDescent="0.3">
      <c r="A165" s="1" t="s">
        <v>558</v>
      </c>
      <c r="B165" s="2" t="s">
        <v>539</v>
      </c>
      <c r="C165" s="12">
        <v>160000</v>
      </c>
      <c r="D165" s="12"/>
      <c r="E165" s="12"/>
      <c r="F165" s="19">
        <v>496000</v>
      </c>
      <c r="G165" s="12"/>
      <c r="H165" s="12">
        <v>656000</v>
      </c>
    </row>
    <row r="166" spans="1:8" ht="69" customHeight="1" x14ac:dyDescent="0.3">
      <c r="A166" s="1" t="s">
        <v>695</v>
      </c>
      <c r="B166" s="2" t="s">
        <v>693</v>
      </c>
      <c r="C166" s="23">
        <f t="shared" ref="C166:G166" si="62">C167</f>
        <v>0</v>
      </c>
      <c r="D166" s="23">
        <f t="shared" si="62"/>
        <v>0</v>
      </c>
      <c r="E166" s="23">
        <f t="shared" si="62"/>
        <v>0</v>
      </c>
      <c r="F166" s="23">
        <f t="shared" si="62"/>
        <v>500000</v>
      </c>
      <c r="G166" s="23">
        <f t="shared" si="62"/>
        <v>0</v>
      </c>
      <c r="H166" s="12">
        <f>H167</f>
        <v>500000</v>
      </c>
    </row>
    <row r="167" spans="1:8" ht="144.6" customHeight="1" x14ac:dyDescent="0.3">
      <c r="A167" s="1" t="s">
        <v>696</v>
      </c>
      <c r="B167" s="2" t="s">
        <v>694</v>
      </c>
      <c r="C167" s="12">
        <v>0</v>
      </c>
      <c r="D167" s="12"/>
      <c r="E167" s="12"/>
      <c r="F167" s="19">
        <v>500000</v>
      </c>
      <c r="G167" s="12"/>
      <c r="H167" s="12">
        <v>500000</v>
      </c>
    </row>
    <row r="168" spans="1:8" ht="115.2" customHeight="1" x14ac:dyDescent="0.3">
      <c r="A168" s="1" t="s">
        <v>699</v>
      </c>
      <c r="B168" s="2" t="s">
        <v>697</v>
      </c>
      <c r="C168" s="23">
        <f t="shared" ref="C168:G168" si="63">C169</f>
        <v>340000</v>
      </c>
      <c r="D168" s="23">
        <f t="shared" si="63"/>
        <v>0</v>
      </c>
      <c r="E168" s="23">
        <f t="shared" si="63"/>
        <v>0</v>
      </c>
      <c r="F168" s="23">
        <f t="shared" si="63"/>
        <v>560000</v>
      </c>
      <c r="G168" s="23">
        <f t="shared" si="63"/>
        <v>0</v>
      </c>
      <c r="H168" s="12">
        <f>H169</f>
        <v>900000</v>
      </c>
    </row>
    <row r="169" spans="1:8" ht="160.19999999999999" customHeight="1" x14ac:dyDescent="0.3">
      <c r="A169" s="1" t="s">
        <v>700</v>
      </c>
      <c r="B169" s="2" t="s">
        <v>698</v>
      </c>
      <c r="C169" s="12">
        <v>340000</v>
      </c>
      <c r="D169" s="12"/>
      <c r="E169" s="12"/>
      <c r="F169" s="19">
        <v>560000</v>
      </c>
      <c r="G169" s="12"/>
      <c r="H169" s="12">
        <v>900000</v>
      </c>
    </row>
    <row r="170" spans="1:8" ht="31.2" x14ac:dyDescent="0.3">
      <c r="A170" s="1" t="s">
        <v>559</v>
      </c>
      <c r="B170" s="2" t="s">
        <v>666</v>
      </c>
      <c r="C170" s="23">
        <f t="shared" ref="C170:G170" si="64">C171</f>
        <v>0</v>
      </c>
      <c r="D170" s="23">
        <f t="shared" si="64"/>
        <v>0</v>
      </c>
      <c r="E170" s="23">
        <f t="shared" si="64"/>
        <v>0</v>
      </c>
      <c r="F170" s="23">
        <f t="shared" si="64"/>
        <v>36000</v>
      </c>
      <c r="G170" s="23">
        <f t="shared" si="64"/>
        <v>0</v>
      </c>
      <c r="H170" s="12">
        <f>H171</f>
        <v>36000</v>
      </c>
    </row>
    <row r="171" spans="1:8" ht="62.4" x14ac:dyDescent="0.3">
      <c r="A171" s="1" t="s">
        <v>560</v>
      </c>
      <c r="B171" s="2" t="s">
        <v>667</v>
      </c>
      <c r="C171" s="12">
        <v>0</v>
      </c>
      <c r="D171" s="12"/>
      <c r="E171" s="12"/>
      <c r="F171" s="19">
        <v>36000</v>
      </c>
      <c r="G171" s="12"/>
      <c r="H171" s="12">
        <v>36000</v>
      </c>
    </row>
    <row r="172" spans="1:8" ht="109.2" x14ac:dyDescent="0.3">
      <c r="A172" s="1" t="s">
        <v>566</v>
      </c>
      <c r="B172" s="2" t="s">
        <v>561</v>
      </c>
      <c r="C172" s="23">
        <f t="shared" ref="C172:G172" si="65">C173+C175+C177+C179</f>
        <v>4003000</v>
      </c>
      <c r="D172" s="23">
        <f t="shared" si="65"/>
        <v>0</v>
      </c>
      <c r="E172" s="23">
        <f t="shared" si="65"/>
        <v>0</v>
      </c>
      <c r="F172" s="23">
        <f t="shared" si="65"/>
        <v>11916000</v>
      </c>
      <c r="G172" s="23">
        <f t="shared" si="65"/>
        <v>0</v>
      </c>
      <c r="H172" s="12">
        <f>H173+H175+H177+H179</f>
        <v>15919000</v>
      </c>
    </row>
    <row r="173" spans="1:8" ht="62.4" x14ac:dyDescent="0.3">
      <c r="A173" s="1" t="s">
        <v>567</v>
      </c>
      <c r="B173" s="2" t="s">
        <v>562</v>
      </c>
      <c r="C173" s="23">
        <f t="shared" ref="C173:G173" si="66">C174</f>
        <v>620000</v>
      </c>
      <c r="D173" s="23">
        <f t="shared" si="66"/>
        <v>0</v>
      </c>
      <c r="E173" s="23">
        <f t="shared" si="66"/>
        <v>0</v>
      </c>
      <c r="F173" s="23">
        <f t="shared" si="66"/>
        <v>904000</v>
      </c>
      <c r="G173" s="23">
        <f t="shared" si="66"/>
        <v>0</v>
      </c>
      <c r="H173" s="12">
        <f>H174</f>
        <v>1524000</v>
      </c>
    </row>
    <row r="174" spans="1:8" ht="93.6" x14ac:dyDescent="0.3">
      <c r="A174" s="1" t="s">
        <v>568</v>
      </c>
      <c r="B174" s="2" t="s">
        <v>701</v>
      </c>
      <c r="C174" s="12">
        <v>620000</v>
      </c>
      <c r="D174" s="12"/>
      <c r="E174" s="12"/>
      <c r="F174" s="19">
        <v>904000</v>
      </c>
      <c r="G174" s="12"/>
      <c r="H174" s="12">
        <v>1524000</v>
      </c>
    </row>
    <row r="175" spans="1:8" ht="78" x14ac:dyDescent="0.3">
      <c r="A175" s="1" t="s">
        <v>569</v>
      </c>
      <c r="B175" s="2" t="s">
        <v>563</v>
      </c>
      <c r="C175" s="23">
        <f t="shared" ref="C175:G175" si="67">C176</f>
        <v>1598000</v>
      </c>
      <c r="D175" s="23">
        <f t="shared" si="67"/>
        <v>0</v>
      </c>
      <c r="E175" s="23">
        <f t="shared" si="67"/>
        <v>0</v>
      </c>
      <c r="F175" s="23">
        <f t="shared" si="67"/>
        <v>-1123000</v>
      </c>
      <c r="G175" s="23">
        <f t="shared" si="67"/>
        <v>0</v>
      </c>
      <c r="H175" s="12">
        <f>H176</f>
        <v>475000</v>
      </c>
    </row>
    <row r="176" spans="1:8" ht="93.6" x14ac:dyDescent="0.3">
      <c r="A176" s="1" t="s">
        <v>570</v>
      </c>
      <c r="B176" s="2" t="s">
        <v>702</v>
      </c>
      <c r="C176" s="12">
        <v>1598000</v>
      </c>
      <c r="D176" s="12"/>
      <c r="E176" s="12"/>
      <c r="F176" s="19">
        <v>-1123000</v>
      </c>
      <c r="G176" s="12"/>
      <c r="H176" s="12">
        <v>475000</v>
      </c>
    </row>
    <row r="177" spans="1:8" ht="62.4" x14ac:dyDescent="0.3">
      <c r="A177" s="1" t="s">
        <v>673</v>
      </c>
      <c r="B177" s="2" t="s">
        <v>670</v>
      </c>
      <c r="C177" s="23">
        <f t="shared" ref="C177:G177" si="68">C178</f>
        <v>0</v>
      </c>
      <c r="D177" s="23">
        <f t="shared" si="68"/>
        <v>0</v>
      </c>
      <c r="E177" s="23">
        <f t="shared" si="68"/>
        <v>0</v>
      </c>
      <c r="F177" s="23">
        <f t="shared" si="68"/>
        <v>1000</v>
      </c>
      <c r="G177" s="23">
        <f t="shared" si="68"/>
        <v>0</v>
      </c>
      <c r="H177" s="12">
        <f>H178</f>
        <v>1000</v>
      </c>
    </row>
    <row r="178" spans="1:8" ht="78" x14ac:dyDescent="0.3">
      <c r="A178" s="1" t="s">
        <v>672</v>
      </c>
      <c r="B178" s="2" t="s">
        <v>671</v>
      </c>
      <c r="C178" s="12">
        <v>0</v>
      </c>
      <c r="D178" s="12"/>
      <c r="E178" s="12"/>
      <c r="F178" s="19">
        <v>1000</v>
      </c>
      <c r="G178" s="12"/>
      <c r="H178" s="12">
        <v>1000</v>
      </c>
    </row>
    <row r="179" spans="1:8" ht="85.2" customHeight="1" x14ac:dyDescent="0.3">
      <c r="A179" s="1" t="s">
        <v>571</v>
      </c>
      <c r="B179" s="2" t="s">
        <v>564</v>
      </c>
      <c r="C179" s="23">
        <f t="shared" ref="C179:G179" si="69">C180</f>
        <v>1785000</v>
      </c>
      <c r="D179" s="23">
        <f t="shared" si="69"/>
        <v>0</v>
      </c>
      <c r="E179" s="23">
        <f t="shared" si="69"/>
        <v>0</v>
      </c>
      <c r="F179" s="23">
        <f t="shared" si="69"/>
        <v>12134000</v>
      </c>
      <c r="G179" s="23">
        <f t="shared" si="69"/>
        <v>0</v>
      </c>
      <c r="H179" s="12">
        <f>H180</f>
        <v>13919000</v>
      </c>
    </row>
    <row r="180" spans="1:8" ht="78" x14ac:dyDescent="0.3">
      <c r="A180" s="1" t="s">
        <v>572</v>
      </c>
      <c r="B180" s="2" t="s">
        <v>565</v>
      </c>
      <c r="C180" s="12">
        <v>1785000</v>
      </c>
      <c r="D180" s="12"/>
      <c r="E180" s="12"/>
      <c r="F180" s="19">
        <v>12134000</v>
      </c>
      <c r="G180" s="12"/>
      <c r="H180" s="12">
        <v>13919000</v>
      </c>
    </row>
    <row r="181" spans="1:8" ht="62.4" x14ac:dyDescent="0.3">
      <c r="A181" s="1" t="s">
        <v>828</v>
      </c>
      <c r="B181" s="2" t="s">
        <v>826</v>
      </c>
      <c r="C181" s="23">
        <f t="shared" ref="C181:G181" si="70">C182</f>
        <v>0</v>
      </c>
      <c r="D181" s="23">
        <f t="shared" si="70"/>
        <v>0</v>
      </c>
      <c r="E181" s="23">
        <f t="shared" si="70"/>
        <v>0</v>
      </c>
      <c r="F181" s="23">
        <f t="shared" si="70"/>
        <v>160000</v>
      </c>
      <c r="G181" s="23">
        <f t="shared" si="70"/>
        <v>0</v>
      </c>
      <c r="H181" s="12">
        <f>H182</f>
        <v>160000</v>
      </c>
    </row>
    <row r="182" spans="1:8" ht="46.8" x14ac:dyDescent="0.3">
      <c r="A182" s="1" t="s">
        <v>829</v>
      </c>
      <c r="B182" s="2" t="s">
        <v>827</v>
      </c>
      <c r="C182" s="12">
        <v>0</v>
      </c>
      <c r="D182" s="12"/>
      <c r="E182" s="12"/>
      <c r="F182" s="19">
        <v>160000</v>
      </c>
      <c r="G182" s="12"/>
      <c r="H182" s="12">
        <v>160000</v>
      </c>
    </row>
    <row r="183" spans="1:8" x14ac:dyDescent="0.3">
      <c r="A183" s="1" t="s">
        <v>577</v>
      </c>
      <c r="B183" s="2" t="s">
        <v>573</v>
      </c>
      <c r="C183" s="23">
        <f t="shared" ref="C183:G183" si="71">C184+C186+C188</f>
        <v>36000000</v>
      </c>
      <c r="D183" s="23">
        <f t="shared" si="71"/>
        <v>0</v>
      </c>
      <c r="E183" s="23">
        <f t="shared" si="71"/>
        <v>0</v>
      </c>
      <c r="F183" s="23">
        <f t="shared" si="71"/>
        <v>-22602000</v>
      </c>
      <c r="G183" s="23">
        <f t="shared" si="71"/>
        <v>0</v>
      </c>
      <c r="H183" s="12">
        <f>H184+H186+H188</f>
        <v>13398000</v>
      </c>
    </row>
    <row r="184" spans="1:8" ht="98.4" customHeight="1" x14ac:dyDescent="0.3">
      <c r="A184" s="1" t="s">
        <v>834</v>
      </c>
      <c r="B184" s="2" t="s">
        <v>830</v>
      </c>
      <c r="C184" s="23">
        <f t="shared" ref="C184:G184" si="72">C185</f>
        <v>0</v>
      </c>
      <c r="D184" s="23">
        <f t="shared" si="72"/>
        <v>0</v>
      </c>
      <c r="E184" s="23">
        <f t="shared" si="72"/>
        <v>0</v>
      </c>
      <c r="F184" s="23">
        <f t="shared" si="72"/>
        <v>56000</v>
      </c>
      <c r="G184" s="23">
        <f t="shared" si="72"/>
        <v>0</v>
      </c>
      <c r="H184" s="12">
        <f>H185</f>
        <v>56000</v>
      </c>
    </row>
    <row r="185" spans="1:8" ht="46.8" x14ac:dyDescent="0.3">
      <c r="A185" s="1" t="s">
        <v>835</v>
      </c>
      <c r="B185" s="2" t="s">
        <v>831</v>
      </c>
      <c r="C185" s="12">
        <v>0</v>
      </c>
      <c r="D185" s="12"/>
      <c r="E185" s="12"/>
      <c r="F185" s="19">
        <v>56000</v>
      </c>
      <c r="G185" s="12"/>
      <c r="H185" s="12">
        <v>56000</v>
      </c>
    </row>
    <row r="186" spans="1:8" ht="46.8" x14ac:dyDescent="0.3">
      <c r="A186" s="1" t="s">
        <v>836</v>
      </c>
      <c r="B186" s="2" t="s">
        <v>832</v>
      </c>
      <c r="C186" s="23">
        <f t="shared" ref="C186:G186" si="73">C187</f>
        <v>0</v>
      </c>
      <c r="D186" s="23">
        <f t="shared" si="73"/>
        <v>0</v>
      </c>
      <c r="E186" s="23">
        <f t="shared" si="73"/>
        <v>0</v>
      </c>
      <c r="F186" s="23">
        <f t="shared" si="73"/>
        <v>151000</v>
      </c>
      <c r="G186" s="23">
        <f t="shared" si="73"/>
        <v>0</v>
      </c>
      <c r="H186" s="12">
        <f>H187</f>
        <v>151000</v>
      </c>
    </row>
    <row r="187" spans="1:8" ht="62.4" x14ac:dyDescent="0.3">
      <c r="A187" s="1" t="s">
        <v>837</v>
      </c>
      <c r="B187" s="2" t="s">
        <v>833</v>
      </c>
      <c r="C187" s="12">
        <v>0</v>
      </c>
      <c r="D187" s="12"/>
      <c r="E187" s="12"/>
      <c r="F187" s="19">
        <v>151000</v>
      </c>
      <c r="G187" s="12"/>
      <c r="H187" s="12">
        <v>151000</v>
      </c>
    </row>
    <row r="188" spans="1:8" ht="68.400000000000006" customHeight="1" x14ac:dyDescent="0.3">
      <c r="A188" s="1" t="s">
        <v>578</v>
      </c>
      <c r="B188" s="2" t="s">
        <v>579</v>
      </c>
      <c r="C188" s="23">
        <f t="shared" ref="C188:G188" si="74">C189+C190</f>
        <v>36000000</v>
      </c>
      <c r="D188" s="23">
        <f t="shared" si="74"/>
        <v>0</v>
      </c>
      <c r="E188" s="23">
        <f t="shared" si="74"/>
        <v>0</v>
      </c>
      <c r="F188" s="23">
        <f t="shared" si="74"/>
        <v>-22809000</v>
      </c>
      <c r="G188" s="23">
        <f t="shared" si="74"/>
        <v>0</v>
      </c>
      <c r="H188" s="12">
        <f>H189+H190</f>
        <v>13191000</v>
      </c>
    </row>
    <row r="189" spans="1:8" ht="66" customHeight="1" x14ac:dyDescent="0.3">
      <c r="A189" s="1" t="s">
        <v>580</v>
      </c>
      <c r="B189" s="2" t="s">
        <v>581</v>
      </c>
      <c r="C189" s="12">
        <v>36000000</v>
      </c>
      <c r="D189" s="12"/>
      <c r="E189" s="12"/>
      <c r="F189" s="19">
        <v>-22821000</v>
      </c>
      <c r="G189" s="12"/>
      <c r="H189" s="12">
        <v>13179000</v>
      </c>
    </row>
    <row r="190" spans="1:8" ht="78" x14ac:dyDescent="0.3">
      <c r="A190" s="1" t="s">
        <v>582</v>
      </c>
      <c r="B190" s="2" t="s">
        <v>583</v>
      </c>
      <c r="C190" s="12">
        <v>0</v>
      </c>
      <c r="D190" s="12"/>
      <c r="E190" s="12"/>
      <c r="F190" s="19">
        <v>12000</v>
      </c>
      <c r="G190" s="12"/>
      <c r="H190" s="12">
        <v>12000</v>
      </c>
    </row>
    <row r="191" spans="1:8" x14ac:dyDescent="0.3">
      <c r="A191" s="1" t="s">
        <v>584</v>
      </c>
      <c r="B191" s="2" t="s">
        <v>574</v>
      </c>
      <c r="C191" s="23">
        <f t="shared" ref="C191:G192" si="75">C192</f>
        <v>1849000</v>
      </c>
      <c r="D191" s="23">
        <f t="shared" si="75"/>
        <v>0</v>
      </c>
      <c r="E191" s="23">
        <f t="shared" si="75"/>
        <v>0</v>
      </c>
      <c r="F191" s="23">
        <f t="shared" si="75"/>
        <v>0</v>
      </c>
      <c r="G191" s="23">
        <f t="shared" si="75"/>
        <v>0</v>
      </c>
      <c r="H191" s="12">
        <f>H192</f>
        <v>1849000</v>
      </c>
    </row>
    <row r="192" spans="1:8" ht="31.2" x14ac:dyDescent="0.3">
      <c r="A192" s="1" t="s">
        <v>585</v>
      </c>
      <c r="B192" s="2" t="s">
        <v>575</v>
      </c>
      <c r="C192" s="23">
        <f t="shared" si="75"/>
        <v>1849000</v>
      </c>
      <c r="D192" s="23">
        <f t="shared" si="75"/>
        <v>0</v>
      </c>
      <c r="E192" s="23">
        <f t="shared" si="75"/>
        <v>0</v>
      </c>
      <c r="F192" s="23">
        <f t="shared" si="75"/>
        <v>0</v>
      </c>
      <c r="G192" s="23">
        <f t="shared" si="75"/>
        <v>0</v>
      </c>
      <c r="H192" s="12">
        <f>H193</f>
        <v>1849000</v>
      </c>
    </row>
    <row r="193" spans="1:9" ht="62.4" x14ac:dyDescent="0.3">
      <c r="A193" s="1" t="s">
        <v>586</v>
      </c>
      <c r="B193" s="2" t="s">
        <v>576</v>
      </c>
      <c r="C193" s="12">
        <v>1849000</v>
      </c>
      <c r="D193" s="12"/>
      <c r="E193" s="12"/>
      <c r="F193" s="19"/>
      <c r="G193" s="12"/>
      <c r="H193" s="12">
        <v>1849000</v>
      </c>
    </row>
    <row r="194" spans="1:9" x14ac:dyDescent="0.3">
      <c r="A194" s="15" t="s">
        <v>301</v>
      </c>
      <c r="B194" s="16" t="s">
        <v>156</v>
      </c>
      <c r="C194" s="22">
        <f>C196+C202+C305+C350+C382+C385+C399</f>
        <v>41253819064.760002</v>
      </c>
      <c r="D194" s="22">
        <f>D196+D202+D305+D350+D382+D385+D399</f>
        <v>429169977.88</v>
      </c>
      <c r="E194" s="22">
        <f>E196+E202+E305+E350+E382+E385+E399</f>
        <v>1608115681.3</v>
      </c>
      <c r="F194" s="22">
        <f>F196+F202+F305+F350+F382+F385+F399</f>
        <v>1800136513.54</v>
      </c>
      <c r="G194" s="22">
        <f>G196+G202+G305+G350+G382+G385+G399</f>
        <v>1144274604.51</v>
      </c>
      <c r="H194" s="11">
        <f>H196+H202+H305+H350+H382+H385+H399</f>
        <v>46235515841.989998</v>
      </c>
    </row>
    <row r="195" spans="1:9" ht="31.2" x14ac:dyDescent="0.3">
      <c r="A195" s="15" t="s">
        <v>302</v>
      </c>
      <c r="B195" s="16" t="s">
        <v>157</v>
      </c>
      <c r="C195" s="22">
        <f>C196+C202+C305+C350</f>
        <v>41194168800</v>
      </c>
      <c r="D195" s="22">
        <f>D196+D202+D305+D350</f>
        <v>246067400</v>
      </c>
      <c r="E195" s="22">
        <f>E196+E202+E305+E350</f>
        <v>1578270600</v>
      </c>
      <c r="F195" s="22">
        <f>F196+F202+F305+F350</f>
        <v>1800136513.54</v>
      </c>
      <c r="G195" s="22">
        <f>G196+G202+G305+G350</f>
        <v>1154672377.4300001</v>
      </c>
      <c r="H195" s="11">
        <f>H196+H202+H305+H350</f>
        <v>45973315690.970001</v>
      </c>
      <c r="I195" s="8"/>
    </row>
    <row r="196" spans="1:9" ht="31.2" x14ac:dyDescent="0.3">
      <c r="A196" s="15" t="s">
        <v>303</v>
      </c>
      <c r="B196" s="16" t="s">
        <v>1</v>
      </c>
      <c r="C196" s="22">
        <f>C197+C199+C201</f>
        <v>14421376400</v>
      </c>
      <c r="D196" s="22">
        <f>D197+D199+D201</f>
        <v>0</v>
      </c>
      <c r="E196" s="22">
        <f>E197+E199+E201</f>
        <v>460806000</v>
      </c>
      <c r="F196" s="22">
        <f>F197+F199+F201</f>
        <v>0</v>
      </c>
      <c r="G196" s="22">
        <f>G197+G199+G201</f>
        <v>120487200</v>
      </c>
      <c r="H196" s="11">
        <f>H197+H199+H201</f>
        <v>15002669600</v>
      </c>
    </row>
    <row r="197" spans="1:9" x14ac:dyDescent="0.3">
      <c r="A197" s="1" t="s">
        <v>470</v>
      </c>
      <c r="B197" s="13" t="s">
        <v>380</v>
      </c>
      <c r="C197" s="23">
        <f t="shared" ref="C197:G197" si="76">C198</f>
        <v>13382003400</v>
      </c>
      <c r="D197" s="23">
        <f t="shared" si="76"/>
        <v>0</v>
      </c>
      <c r="E197" s="23">
        <f t="shared" si="76"/>
        <v>0</v>
      </c>
      <c r="F197" s="23">
        <f t="shared" si="76"/>
        <v>0</v>
      </c>
      <c r="G197" s="23">
        <f t="shared" si="76"/>
        <v>0</v>
      </c>
      <c r="H197" s="12">
        <f>H198</f>
        <v>13382003400</v>
      </c>
    </row>
    <row r="198" spans="1:9" ht="31.2" x14ac:dyDescent="0.3">
      <c r="A198" s="1" t="s">
        <v>304</v>
      </c>
      <c r="B198" s="2" t="s">
        <v>2</v>
      </c>
      <c r="C198" s="23">
        <v>13382003400</v>
      </c>
      <c r="D198" s="12"/>
      <c r="E198" s="12"/>
      <c r="F198" s="19"/>
      <c r="G198" s="12"/>
      <c r="H198" s="12">
        <v>13382003400</v>
      </c>
    </row>
    <row r="199" spans="1:9" ht="46.8" x14ac:dyDescent="0.3">
      <c r="A199" s="1" t="s">
        <v>382</v>
      </c>
      <c r="B199" s="13" t="s">
        <v>381</v>
      </c>
      <c r="C199" s="23">
        <f t="shared" ref="C199:G199" si="77">C200</f>
        <v>1039373000</v>
      </c>
      <c r="D199" s="23">
        <f t="shared" si="77"/>
        <v>0</v>
      </c>
      <c r="E199" s="23">
        <f t="shared" si="77"/>
        <v>0</v>
      </c>
      <c r="F199" s="23">
        <f t="shared" si="77"/>
        <v>0</v>
      </c>
      <c r="G199" s="23">
        <f t="shared" si="77"/>
        <v>0</v>
      </c>
      <c r="H199" s="12">
        <f>H200</f>
        <v>1039373000</v>
      </c>
    </row>
    <row r="200" spans="1:9" ht="50.4" customHeight="1" x14ac:dyDescent="0.3">
      <c r="A200" s="1" t="s">
        <v>305</v>
      </c>
      <c r="B200" s="2" t="s">
        <v>3</v>
      </c>
      <c r="C200" s="23">
        <v>1039373000</v>
      </c>
      <c r="D200" s="12"/>
      <c r="E200" s="12"/>
      <c r="F200" s="19"/>
      <c r="G200" s="12"/>
      <c r="H200" s="12">
        <v>1039373000</v>
      </c>
    </row>
    <row r="201" spans="1:9" ht="46.8" x14ac:dyDescent="0.3">
      <c r="A201" s="1" t="s">
        <v>803</v>
      </c>
      <c r="B201" s="2" t="s">
        <v>804</v>
      </c>
      <c r="C201" s="12">
        <v>0</v>
      </c>
      <c r="D201" s="12"/>
      <c r="E201" s="12">
        <v>460806000</v>
      </c>
      <c r="F201" s="19"/>
      <c r="G201" s="12">
        <v>120487200</v>
      </c>
      <c r="H201" s="12">
        <v>581293200</v>
      </c>
    </row>
    <row r="202" spans="1:9" ht="31.2" x14ac:dyDescent="0.3">
      <c r="A202" s="15" t="s">
        <v>306</v>
      </c>
      <c r="B202" s="16" t="s">
        <v>158</v>
      </c>
      <c r="C202" s="22">
        <f t="shared" ref="C202:G202" si="78">C203+C205+C207+C208+C209+C211+C213+C215+C217+C219+C221+C223+C225+C227+C229+C231+C233+C235+C237+C239+C241+C243+C245+C247+C248+C250+C251+C253+C255+C257+C259+C261+C262+C264+C266+C267+C268+C270+C272+C274+C276+C278+C280+C282+C284+C286+C288+C290+C291+C293+C294+C296+C297+C299+C301+C303</f>
        <v>9879183300</v>
      </c>
      <c r="D202" s="22">
        <f t="shared" si="78"/>
        <v>20000000</v>
      </c>
      <c r="E202" s="22">
        <f t="shared" si="78"/>
        <v>98274900</v>
      </c>
      <c r="F202" s="22">
        <f t="shared" si="78"/>
        <v>864416213.53999996</v>
      </c>
      <c r="G202" s="22">
        <f t="shared" si="78"/>
        <v>13592477.429999977</v>
      </c>
      <c r="H202" s="11">
        <f>H203+H205+H207+H208+H209+H211+H213+H215+H217+H219+H221+H223+H225+H227+H229+H231+H233+H235+H237+H239+H241+H243+H245+H247+H248+H250+H251+H253+H255+H257+H259+H261+H262+H264+H266+H267+H268+H270+H272+H274+H276+H278+H280+H282+H284+H286+H288+H290+H291+H293+H294+H296+H297+H299+H301+H303</f>
        <v>10875466890.969999</v>
      </c>
    </row>
    <row r="203" spans="1:9" ht="50.4" customHeight="1" x14ac:dyDescent="0.3">
      <c r="A203" s="1" t="s">
        <v>703</v>
      </c>
      <c r="B203" s="2" t="s">
        <v>705</v>
      </c>
      <c r="C203" s="23">
        <f t="shared" ref="C203:G203" si="79">C204</f>
        <v>19882100</v>
      </c>
      <c r="D203" s="23">
        <f t="shared" si="79"/>
        <v>0</v>
      </c>
      <c r="E203" s="23">
        <f t="shared" si="79"/>
        <v>0</v>
      </c>
      <c r="F203" s="23">
        <f t="shared" si="79"/>
        <v>0</v>
      </c>
      <c r="G203" s="23">
        <f t="shared" si="79"/>
        <v>0</v>
      </c>
      <c r="H203" s="12">
        <f>H204</f>
        <v>19882100</v>
      </c>
    </row>
    <row r="204" spans="1:9" ht="50.4" customHeight="1" x14ac:dyDescent="0.3">
      <c r="A204" s="1" t="s">
        <v>704</v>
      </c>
      <c r="B204" s="2" t="s">
        <v>706</v>
      </c>
      <c r="C204" s="23">
        <v>19882100</v>
      </c>
      <c r="D204" s="12"/>
      <c r="E204" s="12"/>
      <c r="F204" s="19"/>
      <c r="G204" s="12"/>
      <c r="H204" s="12">
        <v>19882100</v>
      </c>
    </row>
    <row r="205" spans="1:9" ht="46.8" x14ac:dyDescent="0.3">
      <c r="A205" s="1" t="s">
        <v>383</v>
      </c>
      <c r="B205" s="2" t="s">
        <v>384</v>
      </c>
      <c r="C205" s="23">
        <f t="shared" ref="C205:G205" si="80">C206</f>
        <v>6741400</v>
      </c>
      <c r="D205" s="23">
        <f t="shared" si="80"/>
        <v>0</v>
      </c>
      <c r="E205" s="23">
        <f t="shared" si="80"/>
        <v>0</v>
      </c>
      <c r="F205" s="23">
        <f t="shared" si="80"/>
        <v>0</v>
      </c>
      <c r="G205" s="23">
        <f t="shared" si="80"/>
        <v>0</v>
      </c>
      <c r="H205" s="12">
        <f>H206</f>
        <v>6741400</v>
      </c>
    </row>
    <row r="206" spans="1:9" ht="62.4" x14ac:dyDescent="0.3">
      <c r="A206" s="1" t="s">
        <v>307</v>
      </c>
      <c r="B206" s="2" t="s">
        <v>164</v>
      </c>
      <c r="C206" s="23">
        <v>6741400</v>
      </c>
      <c r="D206" s="12"/>
      <c r="E206" s="12"/>
      <c r="F206" s="19"/>
      <c r="G206" s="12"/>
      <c r="H206" s="12">
        <v>6741400</v>
      </c>
    </row>
    <row r="207" spans="1:9" ht="62.4" x14ac:dyDescent="0.3">
      <c r="A207" s="1" t="s">
        <v>308</v>
      </c>
      <c r="B207" s="2" t="s">
        <v>4</v>
      </c>
      <c r="C207" s="23">
        <v>79566800</v>
      </c>
      <c r="D207" s="12"/>
      <c r="E207" s="12"/>
      <c r="F207" s="19"/>
      <c r="G207" s="12"/>
      <c r="H207" s="12">
        <v>79566800</v>
      </c>
    </row>
    <row r="208" spans="1:9" ht="62.4" x14ac:dyDescent="0.3">
      <c r="A208" s="1" t="s">
        <v>309</v>
      </c>
      <c r="B208" s="2" t="s">
        <v>165</v>
      </c>
      <c r="C208" s="12">
        <v>636316800</v>
      </c>
      <c r="D208" s="12"/>
      <c r="E208" s="12"/>
      <c r="F208" s="19"/>
      <c r="G208" s="12">
        <v>3285800</v>
      </c>
      <c r="H208" s="12">
        <v>639602600</v>
      </c>
    </row>
    <row r="209" spans="1:8" ht="78" x14ac:dyDescent="0.3">
      <c r="A209" s="1" t="s">
        <v>385</v>
      </c>
      <c r="B209" s="2" t="s">
        <v>386</v>
      </c>
      <c r="C209" s="23">
        <f t="shared" ref="C209:G209" si="81">C210</f>
        <v>2024000</v>
      </c>
      <c r="D209" s="23">
        <f t="shared" si="81"/>
        <v>0</v>
      </c>
      <c r="E209" s="23">
        <f t="shared" si="81"/>
        <v>0</v>
      </c>
      <c r="F209" s="23">
        <f t="shared" si="81"/>
        <v>0</v>
      </c>
      <c r="G209" s="23">
        <f t="shared" si="81"/>
        <v>0</v>
      </c>
      <c r="H209" s="12">
        <f>H210</f>
        <v>2024000</v>
      </c>
    </row>
    <row r="210" spans="1:8" ht="93.6" x14ac:dyDescent="0.3">
      <c r="A210" s="1" t="s">
        <v>310</v>
      </c>
      <c r="B210" s="2" t="s">
        <v>5</v>
      </c>
      <c r="C210" s="12">
        <v>2024000</v>
      </c>
      <c r="D210" s="12"/>
      <c r="E210" s="12"/>
      <c r="F210" s="19"/>
      <c r="G210" s="12"/>
      <c r="H210" s="12">
        <v>2024000</v>
      </c>
    </row>
    <row r="211" spans="1:8" ht="46.8" x14ac:dyDescent="0.3">
      <c r="A211" s="1" t="s">
        <v>387</v>
      </c>
      <c r="B211" s="2" t="s">
        <v>388</v>
      </c>
      <c r="C211" s="23">
        <f t="shared" ref="C211:G211" si="82">C212</f>
        <v>29776200</v>
      </c>
      <c r="D211" s="23">
        <f t="shared" si="82"/>
        <v>0</v>
      </c>
      <c r="E211" s="23">
        <f t="shared" si="82"/>
        <v>0</v>
      </c>
      <c r="F211" s="23">
        <f t="shared" si="82"/>
        <v>0</v>
      </c>
      <c r="G211" s="23">
        <f t="shared" si="82"/>
        <v>0</v>
      </c>
      <c r="H211" s="12">
        <f>H212</f>
        <v>29776200</v>
      </c>
    </row>
    <row r="212" spans="1:8" ht="51" customHeight="1" x14ac:dyDescent="0.3">
      <c r="A212" s="1" t="s">
        <v>311</v>
      </c>
      <c r="B212" s="2" t="s">
        <v>6</v>
      </c>
      <c r="C212" s="23">
        <v>29776200</v>
      </c>
      <c r="D212" s="12"/>
      <c r="E212" s="12"/>
      <c r="F212" s="19"/>
      <c r="G212" s="12"/>
      <c r="H212" s="12">
        <v>29776200</v>
      </c>
    </row>
    <row r="213" spans="1:8" ht="62.4" x14ac:dyDescent="0.3">
      <c r="A213" s="1" t="s">
        <v>389</v>
      </c>
      <c r="B213" s="2" t="s">
        <v>390</v>
      </c>
      <c r="C213" s="23">
        <f t="shared" ref="C213:G213" si="83">C214</f>
        <v>129064500</v>
      </c>
      <c r="D213" s="23">
        <f t="shared" si="83"/>
        <v>0</v>
      </c>
      <c r="E213" s="23">
        <f t="shared" si="83"/>
        <v>0</v>
      </c>
      <c r="F213" s="23">
        <f t="shared" si="83"/>
        <v>0</v>
      </c>
      <c r="G213" s="23">
        <f t="shared" si="83"/>
        <v>0</v>
      </c>
      <c r="H213" s="12">
        <f>H214</f>
        <v>129064500</v>
      </c>
    </row>
    <row r="214" spans="1:8" ht="64.8" customHeight="1" x14ac:dyDescent="0.3">
      <c r="A214" s="1" t="s">
        <v>312</v>
      </c>
      <c r="B214" s="2" t="s">
        <v>7</v>
      </c>
      <c r="C214" s="23">
        <v>129064500</v>
      </c>
      <c r="D214" s="12"/>
      <c r="E214" s="12"/>
      <c r="F214" s="19"/>
      <c r="G214" s="12"/>
      <c r="H214" s="12">
        <v>129064500</v>
      </c>
    </row>
    <row r="215" spans="1:8" ht="98.4" customHeight="1" x14ac:dyDescent="0.3">
      <c r="A215" s="1" t="s">
        <v>391</v>
      </c>
      <c r="B215" s="2" t="s">
        <v>707</v>
      </c>
      <c r="C215" s="23">
        <f t="shared" ref="C215:G215" si="84">C216</f>
        <v>52210000</v>
      </c>
      <c r="D215" s="23">
        <f t="shared" si="84"/>
        <v>0</v>
      </c>
      <c r="E215" s="23">
        <f t="shared" si="84"/>
        <v>0</v>
      </c>
      <c r="F215" s="23">
        <f t="shared" si="84"/>
        <v>0</v>
      </c>
      <c r="G215" s="23">
        <f t="shared" si="84"/>
        <v>0</v>
      </c>
      <c r="H215" s="12">
        <f>H216</f>
        <v>52210000</v>
      </c>
    </row>
    <row r="216" spans="1:8" s="9" customFormat="1" ht="116.4" customHeight="1" x14ac:dyDescent="0.3">
      <c r="A216" s="1" t="s">
        <v>313</v>
      </c>
      <c r="B216" s="2" t="s">
        <v>708</v>
      </c>
      <c r="C216" s="23">
        <v>52210000</v>
      </c>
      <c r="D216" s="12"/>
      <c r="E216" s="12"/>
      <c r="F216" s="19"/>
      <c r="G216" s="12"/>
      <c r="H216" s="12">
        <v>52210000</v>
      </c>
    </row>
    <row r="217" spans="1:8" s="9" customFormat="1" ht="82.2" customHeight="1" x14ac:dyDescent="0.3">
      <c r="A217" s="1" t="s">
        <v>589</v>
      </c>
      <c r="B217" s="2" t="s">
        <v>587</v>
      </c>
      <c r="C217" s="23">
        <f t="shared" ref="C217:G217" si="85">C218</f>
        <v>119584700</v>
      </c>
      <c r="D217" s="23">
        <f t="shared" si="85"/>
        <v>0</v>
      </c>
      <c r="E217" s="23">
        <f t="shared" si="85"/>
        <v>0</v>
      </c>
      <c r="F217" s="23">
        <f t="shared" si="85"/>
        <v>0</v>
      </c>
      <c r="G217" s="23">
        <f t="shared" si="85"/>
        <v>-7681.54</v>
      </c>
      <c r="H217" s="12">
        <f>H218</f>
        <v>119577018.45999999</v>
      </c>
    </row>
    <row r="218" spans="1:8" s="9" customFormat="1" ht="93.6" x14ac:dyDescent="0.3">
      <c r="A218" s="1" t="s">
        <v>590</v>
      </c>
      <c r="B218" s="2" t="s">
        <v>588</v>
      </c>
      <c r="C218" s="12">
        <v>119584700</v>
      </c>
      <c r="D218" s="12"/>
      <c r="E218" s="12"/>
      <c r="F218" s="19"/>
      <c r="G218" s="12">
        <v>-7681.54</v>
      </c>
      <c r="H218" s="12">
        <v>119577018.45999999</v>
      </c>
    </row>
    <row r="219" spans="1:8" s="9" customFormat="1" ht="37.799999999999997" customHeight="1" x14ac:dyDescent="0.3">
      <c r="A219" s="1" t="s">
        <v>711</v>
      </c>
      <c r="B219" s="2" t="s">
        <v>709</v>
      </c>
      <c r="C219" s="23">
        <f t="shared" ref="C219:G219" si="86">C220</f>
        <v>20286900</v>
      </c>
      <c r="D219" s="23">
        <f t="shared" si="86"/>
        <v>0</v>
      </c>
      <c r="E219" s="23">
        <f t="shared" si="86"/>
        <v>0</v>
      </c>
      <c r="F219" s="23">
        <f t="shared" si="86"/>
        <v>0</v>
      </c>
      <c r="G219" s="23">
        <f t="shared" si="86"/>
        <v>0</v>
      </c>
      <c r="H219" s="12">
        <f>H220</f>
        <v>20286900</v>
      </c>
    </row>
    <row r="220" spans="1:8" s="9" customFormat="1" ht="51" customHeight="1" x14ac:dyDescent="0.3">
      <c r="A220" s="1" t="s">
        <v>712</v>
      </c>
      <c r="B220" s="2" t="s">
        <v>710</v>
      </c>
      <c r="C220" s="23">
        <v>20286900</v>
      </c>
      <c r="D220" s="12"/>
      <c r="E220" s="12"/>
      <c r="F220" s="19"/>
      <c r="G220" s="12"/>
      <c r="H220" s="12">
        <v>20286900</v>
      </c>
    </row>
    <row r="221" spans="1:8" s="9" customFormat="1" ht="62.4" x14ac:dyDescent="0.3">
      <c r="A221" s="1" t="s">
        <v>392</v>
      </c>
      <c r="B221" s="2" t="s">
        <v>591</v>
      </c>
      <c r="C221" s="23">
        <f t="shared" ref="C221:G221" si="87">C222</f>
        <v>14564500</v>
      </c>
      <c r="D221" s="23">
        <f t="shared" si="87"/>
        <v>0</v>
      </c>
      <c r="E221" s="23">
        <f t="shared" si="87"/>
        <v>0</v>
      </c>
      <c r="F221" s="23">
        <f t="shared" si="87"/>
        <v>0</v>
      </c>
      <c r="G221" s="23">
        <f t="shared" si="87"/>
        <v>0</v>
      </c>
      <c r="H221" s="12">
        <f>H222</f>
        <v>14564500</v>
      </c>
    </row>
    <row r="222" spans="1:8" s="9" customFormat="1" ht="62.4" x14ac:dyDescent="0.3">
      <c r="A222" s="1" t="s">
        <v>314</v>
      </c>
      <c r="B222" s="2" t="s">
        <v>592</v>
      </c>
      <c r="C222" s="23">
        <v>14564500</v>
      </c>
      <c r="D222" s="12"/>
      <c r="E222" s="12"/>
      <c r="F222" s="19"/>
      <c r="G222" s="12"/>
      <c r="H222" s="12">
        <v>14564500</v>
      </c>
    </row>
    <row r="223" spans="1:8" s="9" customFormat="1" ht="35.4" customHeight="1" x14ac:dyDescent="0.3">
      <c r="A223" s="1" t="s">
        <v>714</v>
      </c>
      <c r="B223" s="2" t="s">
        <v>713</v>
      </c>
      <c r="C223" s="23">
        <f t="shared" ref="C223:G223" si="88">C224</f>
        <v>200922500</v>
      </c>
      <c r="D223" s="23">
        <f t="shared" si="88"/>
        <v>0</v>
      </c>
      <c r="E223" s="23">
        <f t="shared" si="88"/>
        <v>0</v>
      </c>
      <c r="F223" s="23">
        <f t="shared" si="88"/>
        <v>0</v>
      </c>
      <c r="G223" s="23">
        <f t="shared" si="88"/>
        <v>0</v>
      </c>
      <c r="H223" s="12">
        <f>H224</f>
        <v>200922500</v>
      </c>
    </row>
    <row r="224" spans="1:8" s="9" customFormat="1" ht="32.4" customHeight="1" x14ac:dyDescent="0.3">
      <c r="A224" s="1" t="s">
        <v>715</v>
      </c>
      <c r="B224" s="17" t="s">
        <v>858</v>
      </c>
      <c r="C224" s="23">
        <v>200922500</v>
      </c>
      <c r="D224" s="12"/>
      <c r="E224" s="12"/>
      <c r="F224" s="19"/>
      <c r="G224" s="12"/>
      <c r="H224" s="12">
        <v>200922500</v>
      </c>
    </row>
    <row r="225" spans="1:8" s="9" customFormat="1" ht="31.2" x14ac:dyDescent="0.3">
      <c r="A225" s="1" t="s">
        <v>393</v>
      </c>
      <c r="B225" s="2" t="s">
        <v>394</v>
      </c>
      <c r="C225" s="23">
        <f t="shared" ref="C225:G225" si="89">C226</f>
        <v>45309100</v>
      </c>
      <c r="D225" s="23">
        <f t="shared" si="89"/>
        <v>0</v>
      </c>
      <c r="E225" s="23">
        <f t="shared" si="89"/>
        <v>0</v>
      </c>
      <c r="F225" s="23">
        <f t="shared" si="89"/>
        <v>0</v>
      </c>
      <c r="G225" s="23">
        <f t="shared" si="89"/>
        <v>0</v>
      </c>
      <c r="H225" s="12">
        <f>H226</f>
        <v>45309100</v>
      </c>
    </row>
    <row r="226" spans="1:8" s="9" customFormat="1" ht="31.2" x14ac:dyDescent="0.3">
      <c r="A226" s="1" t="s">
        <v>315</v>
      </c>
      <c r="B226" s="2" t="s">
        <v>177</v>
      </c>
      <c r="C226" s="23">
        <v>45309100</v>
      </c>
      <c r="D226" s="12"/>
      <c r="E226" s="12"/>
      <c r="F226" s="19"/>
      <c r="G226" s="12"/>
      <c r="H226" s="12">
        <v>45309100</v>
      </c>
    </row>
    <row r="227" spans="1:8" s="9" customFormat="1" ht="46.8" x14ac:dyDescent="0.3">
      <c r="A227" s="1" t="s">
        <v>395</v>
      </c>
      <c r="B227" s="2" t="s">
        <v>396</v>
      </c>
      <c r="C227" s="23">
        <f t="shared" ref="C227:G227" si="90">C228</f>
        <v>13530600</v>
      </c>
      <c r="D227" s="23">
        <f t="shared" si="90"/>
        <v>0</v>
      </c>
      <c r="E227" s="23">
        <f t="shared" si="90"/>
        <v>0</v>
      </c>
      <c r="F227" s="23">
        <f t="shared" si="90"/>
        <v>0</v>
      </c>
      <c r="G227" s="23">
        <f t="shared" si="90"/>
        <v>0</v>
      </c>
      <c r="H227" s="12">
        <f>H228</f>
        <v>13530600</v>
      </c>
    </row>
    <row r="228" spans="1:8" s="9" customFormat="1" ht="46.8" x14ac:dyDescent="0.3">
      <c r="A228" s="1" t="s">
        <v>316</v>
      </c>
      <c r="B228" s="2" t="s">
        <v>9</v>
      </c>
      <c r="C228" s="23">
        <v>13530600</v>
      </c>
      <c r="D228" s="12"/>
      <c r="E228" s="12"/>
      <c r="F228" s="19"/>
      <c r="G228" s="12"/>
      <c r="H228" s="12">
        <v>13530600</v>
      </c>
    </row>
    <row r="229" spans="1:8" s="9" customFormat="1" ht="51" customHeight="1" x14ac:dyDescent="0.3">
      <c r="A229" s="1" t="s">
        <v>593</v>
      </c>
      <c r="B229" s="2" t="s">
        <v>716</v>
      </c>
      <c r="C229" s="23">
        <f t="shared" ref="C229:G229" si="91">C230</f>
        <v>105311200</v>
      </c>
      <c r="D229" s="23">
        <f t="shared" si="91"/>
        <v>0</v>
      </c>
      <c r="E229" s="23">
        <f t="shared" si="91"/>
        <v>0</v>
      </c>
      <c r="F229" s="23">
        <f t="shared" si="91"/>
        <v>0</v>
      </c>
      <c r="G229" s="23">
        <f t="shared" si="91"/>
        <v>-15012.05</v>
      </c>
      <c r="H229" s="12">
        <f>H230</f>
        <v>105296187.95</v>
      </c>
    </row>
    <row r="230" spans="1:8" s="9" customFormat="1" ht="51.6" customHeight="1" x14ac:dyDescent="0.3">
      <c r="A230" s="1" t="s">
        <v>594</v>
      </c>
      <c r="B230" s="2" t="s">
        <v>717</v>
      </c>
      <c r="C230" s="12">
        <v>105311200</v>
      </c>
      <c r="D230" s="12"/>
      <c r="E230" s="12"/>
      <c r="F230" s="19"/>
      <c r="G230" s="12">
        <v>-15012.05</v>
      </c>
      <c r="H230" s="12">
        <v>105296187.95</v>
      </c>
    </row>
    <row r="231" spans="1:8" s="9" customFormat="1" ht="31.2" x14ac:dyDescent="0.3">
      <c r="A231" s="1" t="s">
        <v>595</v>
      </c>
      <c r="B231" s="2" t="s">
        <v>597</v>
      </c>
      <c r="C231" s="23">
        <f t="shared" ref="C231:G231" si="92">C232</f>
        <v>11581700</v>
      </c>
      <c r="D231" s="23">
        <f t="shared" si="92"/>
        <v>0</v>
      </c>
      <c r="E231" s="23">
        <f t="shared" si="92"/>
        <v>0</v>
      </c>
      <c r="F231" s="23">
        <f t="shared" si="92"/>
        <v>0</v>
      </c>
      <c r="G231" s="23">
        <f t="shared" si="92"/>
        <v>0</v>
      </c>
      <c r="H231" s="12">
        <f>H232</f>
        <v>11581700</v>
      </c>
    </row>
    <row r="232" spans="1:8" s="9" customFormat="1" ht="31.2" x14ac:dyDescent="0.3">
      <c r="A232" s="1" t="s">
        <v>596</v>
      </c>
      <c r="B232" s="2" t="s">
        <v>598</v>
      </c>
      <c r="C232" s="23">
        <v>11581700</v>
      </c>
      <c r="D232" s="12"/>
      <c r="E232" s="12"/>
      <c r="F232" s="19"/>
      <c r="G232" s="12"/>
      <c r="H232" s="12">
        <v>11581700</v>
      </c>
    </row>
    <row r="233" spans="1:8" s="9" customFormat="1" ht="31.2" x14ac:dyDescent="0.3">
      <c r="A233" s="1" t="s">
        <v>317</v>
      </c>
      <c r="B233" s="2" t="s">
        <v>397</v>
      </c>
      <c r="C233" s="23">
        <f t="shared" ref="C233:G233" si="93">C234</f>
        <v>7208200</v>
      </c>
      <c r="D233" s="23">
        <f t="shared" si="93"/>
        <v>20000000</v>
      </c>
      <c r="E233" s="23">
        <f t="shared" si="93"/>
        <v>0</v>
      </c>
      <c r="F233" s="23">
        <f t="shared" si="93"/>
        <v>0</v>
      </c>
      <c r="G233" s="23">
        <f t="shared" si="93"/>
        <v>-307892.7</v>
      </c>
      <c r="H233" s="12">
        <f>H234</f>
        <v>26900307.300000001</v>
      </c>
    </row>
    <row r="234" spans="1:8" s="9" customFormat="1" ht="46.8" x14ac:dyDescent="0.3">
      <c r="A234" s="1" t="s">
        <v>317</v>
      </c>
      <c r="B234" s="2" t="s">
        <v>10</v>
      </c>
      <c r="C234" s="12">
        <v>7208200</v>
      </c>
      <c r="D234" s="12">
        <v>20000000</v>
      </c>
      <c r="E234" s="12"/>
      <c r="F234" s="19"/>
      <c r="G234" s="23">
        <v>-307892.7</v>
      </c>
      <c r="H234" s="12">
        <v>26900307.300000001</v>
      </c>
    </row>
    <row r="235" spans="1:8" s="9" customFormat="1" ht="46.8" x14ac:dyDescent="0.3">
      <c r="A235" s="1" t="s">
        <v>398</v>
      </c>
      <c r="B235" s="2" t="s">
        <v>399</v>
      </c>
      <c r="C235" s="23">
        <f t="shared" ref="C235:G235" si="94">C236</f>
        <v>29069600</v>
      </c>
      <c r="D235" s="23">
        <f t="shared" si="94"/>
        <v>0</v>
      </c>
      <c r="E235" s="23">
        <f t="shared" si="94"/>
        <v>0</v>
      </c>
      <c r="F235" s="23">
        <f t="shared" si="94"/>
        <v>0</v>
      </c>
      <c r="G235" s="23">
        <f t="shared" si="94"/>
        <v>-899910.83999999985</v>
      </c>
      <c r="H235" s="12">
        <f>H236</f>
        <v>28169689.16</v>
      </c>
    </row>
    <row r="236" spans="1:8" s="9" customFormat="1" ht="62.4" x14ac:dyDescent="0.3">
      <c r="A236" s="1" t="s">
        <v>318</v>
      </c>
      <c r="B236" s="2" t="s">
        <v>11</v>
      </c>
      <c r="C236" s="12">
        <v>29069600</v>
      </c>
      <c r="D236" s="12"/>
      <c r="E236" s="12"/>
      <c r="F236" s="19"/>
      <c r="G236" s="23">
        <v>-899910.83999999985</v>
      </c>
      <c r="H236" s="12">
        <v>28169689.16</v>
      </c>
    </row>
    <row r="237" spans="1:8" s="9" customFormat="1" ht="64.8" customHeight="1" x14ac:dyDescent="0.3">
      <c r="A237" s="1" t="s">
        <v>400</v>
      </c>
      <c r="B237" s="2" t="s">
        <v>401</v>
      </c>
      <c r="C237" s="23">
        <f t="shared" ref="C237:G237" si="95">C238</f>
        <v>105195900</v>
      </c>
      <c r="D237" s="23">
        <f t="shared" si="95"/>
        <v>0</v>
      </c>
      <c r="E237" s="23">
        <f t="shared" si="95"/>
        <v>16259500</v>
      </c>
      <c r="F237" s="23">
        <f t="shared" si="95"/>
        <v>0</v>
      </c>
      <c r="G237" s="23">
        <f t="shared" si="95"/>
        <v>-27502327.010000005</v>
      </c>
      <c r="H237" s="12">
        <f>H238</f>
        <v>93953072.989999995</v>
      </c>
    </row>
    <row r="238" spans="1:8" s="9" customFormat="1" ht="78" x14ac:dyDescent="0.3">
      <c r="A238" s="1" t="s">
        <v>319</v>
      </c>
      <c r="B238" s="2" t="s">
        <v>12</v>
      </c>
      <c r="C238" s="12">
        <v>105195900</v>
      </c>
      <c r="D238" s="12"/>
      <c r="E238" s="12">
        <v>16259500</v>
      </c>
      <c r="F238" s="19"/>
      <c r="G238" s="23">
        <v>-27502327.010000005</v>
      </c>
      <c r="H238" s="12">
        <v>93953072.989999995</v>
      </c>
    </row>
    <row r="239" spans="1:8" s="9" customFormat="1" ht="31.2" x14ac:dyDescent="0.3">
      <c r="A239" s="1" t="s">
        <v>402</v>
      </c>
      <c r="B239" s="2" t="s">
        <v>403</v>
      </c>
      <c r="C239" s="23">
        <f t="shared" ref="C239:G239" si="96">C240</f>
        <v>355840900</v>
      </c>
      <c r="D239" s="23">
        <f t="shared" si="96"/>
        <v>0</v>
      </c>
      <c r="E239" s="23">
        <f t="shared" si="96"/>
        <v>0</v>
      </c>
      <c r="F239" s="23">
        <f t="shared" si="96"/>
        <v>0</v>
      </c>
      <c r="G239" s="23">
        <f t="shared" si="96"/>
        <v>-18670083.039999999</v>
      </c>
      <c r="H239" s="12">
        <f>H240</f>
        <v>337170816.95999998</v>
      </c>
    </row>
    <row r="240" spans="1:8" s="9" customFormat="1" ht="46.8" x14ac:dyDescent="0.3">
      <c r="A240" s="1" t="s">
        <v>320</v>
      </c>
      <c r="B240" s="2" t="s">
        <v>13</v>
      </c>
      <c r="C240" s="12">
        <v>355840900</v>
      </c>
      <c r="D240" s="12"/>
      <c r="E240" s="12"/>
      <c r="F240" s="19"/>
      <c r="G240" s="23">
        <v>-18670083.039999999</v>
      </c>
      <c r="H240" s="12">
        <v>337170816.95999998</v>
      </c>
    </row>
    <row r="241" spans="1:8" s="9" customFormat="1" ht="124.8" x14ac:dyDescent="0.3">
      <c r="A241" s="1" t="s">
        <v>599</v>
      </c>
      <c r="B241" s="2" t="s">
        <v>601</v>
      </c>
      <c r="C241" s="23">
        <f t="shared" ref="C241:G241" si="97">C242</f>
        <v>610800</v>
      </c>
      <c r="D241" s="23">
        <f t="shared" si="97"/>
        <v>0</v>
      </c>
      <c r="E241" s="23">
        <f t="shared" si="97"/>
        <v>0</v>
      </c>
      <c r="F241" s="23">
        <f t="shared" si="97"/>
        <v>0</v>
      </c>
      <c r="G241" s="23">
        <f t="shared" si="97"/>
        <v>0</v>
      </c>
      <c r="H241" s="12">
        <f>H242</f>
        <v>610800</v>
      </c>
    </row>
    <row r="242" spans="1:8" s="9" customFormat="1" ht="124.8" x14ac:dyDescent="0.3">
      <c r="A242" s="1" t="s">
        <v>600</v>
      </c>
      <c r="B242" s="2" t="s">
        <v>602</v>
      </c>
      <c r="C242" s="23">
        <v>610800</v>
      </c>
      <c r="D242" s="12"/>
      <c r="E242" s="12"/>
      <c r="F242" s="19"/>
      <c r="G242" s="12"/>
      <c r="H242" s="12">
        <v>610800</v>
      </c>
    </row>
    <row r="243" spans="1:8" s="9" customFormat="1" ht="62.4" x14ac:dyDescent="0.3">
      <c r="A243" s="1" t="s">
        <v>603</v>
      </c>
      <c r="B243" s="2" t="s">
        <v>605</v>
      </c>
      <c r="C243" s="23">
        <f t="shared" ref="C243:G243" si="98">C244</f>
        <v>9004200</v>
      </c>
      <c r="D243" s="23">
        <f t="shared" si="98"/>
        <v>0</v>
      </c>
      <c r="E243" s="23">
        <f t="shared" si="98"/>
        <v>0</v>
      </c>
      <c r="F243" s="23">
        <f t="shared" si="98"/>
        <v>0</v>
      </c>
      <c r="G243" s="23">
        <f t="shared" si="98"/>
        <v>0</v>
      </c>
      <c r="H243" s="12">
        <f>H244</f>
        <v>9004200</v>
      </c>
    </row>
    <row r="244" spans="1:8" s="9" customFormat="1" ht="66.599999999999994" customHeight="1" x14ac:dyDescent="0.3">
      <c r="A244" s="1" t="s">
        <v>604</v>
      </c>
      <c r="B244" s="2" t="s">
        <v>606</v>
      </c>
      <c r="C244" s="23">
        <v>9004200</v>
      </c>
      <c r="D244" s="12"/>
      <c r="E244" s="12"/>
      <c r="F244" s="19"/>
      <c r="G244" s="12"/>
      <c r="H244" s="12">
        <v>9004200</v>
      </c>
    </row>
    <row r="245" spans="1:8" s="9" customFormat="1" ht="64.2" customHeight="1" x14ac:dyDescent="0.3">
      <c r="A245" s="1" t="s">
        <v>607</v>
      </c>
      <c r="B245" s="2" t="s">
        <v>609</v>
      </c>
      <c r="C245" s="23">
        <f t="shared" ref="C245:G245" si="99">C246</f>
        <v>6440000</v>
      </c>
      <c r="D245" s="23">
        <f t="shared" si="99"/>
        <v>0</v>
      </c>
      <c r="E245" s="23">
        <f t="shared" si="99"/>
        <v>0</v>
      </c>
      <c r="F245" s="23">
        <f t="shared" si="99"/>
        <v>0</v>
      </c>
      <c r="G245" s="23">
        <f t="shared" si="99"/>
        <v>0</v>
      </c>
      <c r="H245" s="12">
        <f>H246</f>
        <v>6440000</v>
      </c>
    </row>
    <row r="246" spans="1:8" s="9" customFormat="1" ht="78" x14ac:dyDescent="0.3">
      <c r="A246" s="1" t="s">
        <v>608</v>
      </c>
      <c r="B246" s="2" t="s">
        <v>610</v>
      </c>
      <c r="C246" s="23">
        <v>6440000</v>
      </c>
      <c r="D246" s="12"/>
      <c r="E246" s="12"/>
      <c r="F246" s="19"/>
      <c r="G246" s="12"/>
      <c r="H246" s="12">
        <v>6440000</v>
      </c>
    </row>
    <row r="247" spans="1:8" s="9" customFormat="1" ht="52.8" customHeight="1" x14ac:dyDescent="0.3">
      <c r="A247" s="1" t="s">
        <v>718</v>
      </c>
      <c r="B247" s="2" t="s">
        <v>719</v>
      </c>
      <c r="C247" s="12">
        <v>94941100</v>
      </c>
      <c r="D247" s="12"/>
      <c r="E247" s="12"/>
      <c r="F247" s="19">
        <v>-12901660</v>
      </c>
      <c r="G247" s="12"/>
      <c r="H247" s="12">
        <v>82039440</v>
      </c>
    </row>
    <row r="248" spans="1:8" s="9" customFormat="1" ht="31.2" x14ac:dyDescent="0.3">
      <c r="A248" s="1" t="s">
        <v>861</v>
      </c>
      <c r="B248" s="2" t="s">
        <v>863</v>
      </c>
      <c r="C248" s="23">
        <f t="shared" ref="C248:G248" si="100">C249</f>
        <v>0</v>
      </c>
      <c r="D248" s="23">
        <f t="shared" si="100"/>
        <v>0</v>
      </c>
      <c r="E248" s="23">
        <f t="shared" si="100"/>
        <v>0</v>
      </c>
      <c r="F248" s="23">
        <f t="shared" si="100"/>
        <v>0</v>
      </c>
      <c r="G248" s="23">
        <f t="shared" si="100"/>
        <v>42458000</v>
      </c>
      <c r="H248" s="12">
        <f>H249</f>
        <v>42458000</v>
      </c>
    </row>
    <row r="249" spans="1:8" s="9" customFormat="1" ht="46.8" x14ac:dyDescent="0.3">
      <c r="A249" s="1" t="s">
        <v>862</v>
      </c>
      <c r="B249" s="2" t="s">
        <v>864</v>
      </c>
      <c r="C249" s="12">
        <v>0</v>
      </c>
      <c r="D249" s="12"/>
      <c r="E249" s="12"/>
      <c r="F249" s="19"/>
      <c r="G249" s="12">
        <v>42458000</v>
      </c>
      <c r="H249" s="12">
        <v>42458000</v>
      </c>
    </row>
    <row r="250" spans="1:8" s="9" customFormat="1" ht="78" x14ac:dyDescent="0.3">
      <c r="A250" s="1" t="s">
        <v>611</v>
      </c>
      <c r="B250" s="2" t="s">
        <v>612</v>
      </c>
      <c r="C250" s="23">
        <v>9468400</v>
      </c>
      <c r="D250" s="12"/>
      <c r="E250" s="12"/>
      <c r="F250" s="19"/>
      <c r="G250" s="12"/>
      <c r="H250" s="12">
        <v>9468400</v>
      </c>
    </row>
    <row r="251" spans="1:8" s="9" customFormat="1" ht="34.200000000000003" customHeight="1" x14ac:dyDescent="0.3">
      <c r="A251" s="1" t="s">
        <v>720</v>
      </c>
      <c r="B251" s="2" t="s">
        <v>722</v>
      </c>
      <c r="C251" s="23">
        <f t="shared" ref="C251:G251" si="101">C252</f>
        <v>19800000</v>
      </c>
      <c r="D251" s="23">
        <f t="shared" si="101"/>
        <v>0</v>
      </c>
      <c r="E251" s="23">
        <f t="shared" si="101"/>
        <v>0</v>
      </c>
      <c r="F251" s="23">
        <f t="shared" si="101"/>
        <v>0</v>
      </c>
      <c r="G251" s="23">
        <f t="shared" si="101"/>
        <v>0</v>
      </c>
      <c r="H251" s="12">
        <f>H252</f>
        <v>19800000</v>
      </c>
    </row>
    <row r="252" spans="1:8" s="9" customFormat="1" ht="36" customHeight="1" x14ac:dyDescent="0.3">
      <c r="A252" s="1" t="s">
        <v>721</v>
      </c>
      <c r="B252" s="2" t="s">
        <v>723</v>
      </c>
      <c r="C252" s="23">
        <v>19800000</v>
      </c>
      <c r="D252" s="12"/>
      <c r="E252" s="12"/>
      <c r="F252" s="19"/>
      <c r="G252" s="12"/>
      <c r="H252" s="12">
        <v>19800000</v>
      </c>
    </row>
    <row r="253" spans="1:8" s="9" customFormat="1" ht="62.4" x14ac:dyDescent="0.3">
      <c r="A253" s="1" t="s">
        <v>615</v>
      </c>
      <c r="B253" s="2" t="s">
        <v>613</v>
      </c>
      <c r="C253" s="23">
        <f t="shared" ref="C253:G253" si="102">C254</f>
        <v>2992700</v>
      </c>
      <c r="D253" s="23">
        <f t="shared" si="102"/>
        <v>0</v>
      </c>
      <c r="E253" s="23">
        <f t="shared" si="102"/>
        <v>0</v>
      </c>
      <c r="F253" s="23">
        <f t="shared" si="102"/>
        <v>0</v>
      </c>
      <c r="G253" s="23">
        <f t="shared" si="102"/>
        <v>0</v>
      </c>
      <c r="H253" s="12">
        <f>H254</f>
        <v>2992700</v>
      </c>
    </row>
    <row r="254" spans="1:8" s="9" customFormat="1" ht="78" x14ac:dyDescent="0.3">
      <c r="A254" s="1" t="s">
        <v>616</v>
      </c>
      <c r="B254" s="2" t="s">
        <v>614</v>
      </c>
      <c r="C254" s="23">
        <v>2992700</v>
      </c>
      <c r="D254" s="12"/>
      <c r="E254" s="12"/>
      <c r="F254" s="19"/>
      <c r="G254" s="12"/>
      <c r="H254" s="12">
        <v>2992700</v>
      </c>
    </row>
    <row r="255" spans="1:8" s="9" customFormat="1" ht="31.2" x14ac:dyDescent="0.3">
      <c r="A255" s="1" t="s">
        <v>618</v>
      </c>
      <c r="B255" s="2" t="s">
        <v>617</v>
      </c>
      <c r="C255" s="23">
        <f t="shared" ref="C255:G255" si="103">C256</f>
        <v>2187092600</v>
      </c>
      <c r="D255" s="23">
        <f t="shared" si="103"/>
        <v>0</v>
      </c>
      <c r="E255" s="23">
        <f t="shared" si="103"/>
        <v>0</v>
      </c>
      <c r="F255" s="23">
        <f t="shared" si="103"/>
        <v>644845000</v>
      </c>
      <c r="G255" s="23">
        <f t="shared" si="103"/>
        <v>153433900</v>
      </c>
      <c r="H255" s="12">
        <f>H256</f>
        <v>2985371500</v>
      </c>
    </row>
    <row r="256" spans="1:8" s="9" customFormat="1" ht="46.8" x14ac:dyDescent="0.3">
      <c r="A256" s="1" t="s">
        <v>619</v>
      </c>
      <c r="B256" s="2" t="s">
        <v>724</v>
      </c>
      <c r="C256" s="23">
        <v>2187092600</v>
      </c>
      <c r="D256" s="12"/>
      <c r="E256" s="12"/>
      <c r="F256" s="19">
        <v>644845000</v>
      </c>
      <c r="G256" s="12">
        <v>153433900</v>
      </c>
      <c r="H256" s="12">
        <v>2985371500</v>
      </c>
    </row>
    <row r="257" spans="1:8" s="9" customFormat="1" ht="51.6" customHeight="1" x14ac:dyDescent="0.3">
      <c r="A257" s="1" t="s">
        <v>676</v>
      </c>
      <c r="B257" s="2" t="s">
        <v>674</v>
      </c>
      <c r="C257" s="23">
        <f t="shared" ref="C257:G257" si="104">C258</f>
        <v>487621200</v>
      </c>
      <c r="D257" s="23">
        <f t="shared" si="104"/>
        <v>0</v>
      </c>
      <c r="E257" s="23">
        <f t="shared" si="104"/>
        <v>0</v>
      </c>
      <c r="F257" s="23">
        <f t="shared" si="104"/>
        <v>0</v>
      </c>
      <c r="G257" s="23">
        <f t="shared" si="104"/>
        <v>-73061299.25999999</v>
      </c>
      <c r="H257" s="12">
        <f>H258</f>
        <v>414559900.74000001</v>
      </c>
    </row>
    <row r="258" spans="1:8" s="9" customFormat="1" ht="62.4" x14ac:dyDescent="0.3">
      <c r="A258" s="1" t="s">
        <v>677</v>
      </c>
      <c r="B258" s="2" t="s">
        <v>675</v>
      </c>
      <c r="C258" s="12">
        <v>487621200</v>
      </c>
      <c r="D258" s="12"/>
      <c r="E258" s="12"/>
      <c r="F258" s="19"/>
      <c r="G258" s="23">
        <v>-73061299.25999999</v>
      </c>
      <c r="H258" s="12">
        <v>414559900.74000001</v>
      </c>
    </row>
    <row r="259" spans="1:8" s="9" customFormat="1" ht="66" customHeight="1" x14ac:dyDescent="0.3">
      <c r="A259" s="1" t="s">
        <v>727</v>
      </c>
      <c r="B259" s="2" t="s">
        <v>725</v>
      </c>
      <c r="C259" s="23">
        <f t="shared" ref="C259:G259" si="105">C260</f>
        <v>835011000</v>
      </c>
      <c r="D259" s="23">
        <f t="shared" si="105"/>
        <v>0</v>
      </c>
      <c r="E259" s="23">
        <f t="shared" si="105"/>
        <v>0</v>
      </c>
      <c r="F259" s="23">
        <f t="shared" si="105"/>
        <v>0</v>
      </c>
      <c r="G259" s="23">
        <f t="shared" si="105"/>
        <v>-17847500</v>
      </c>
      <c r="H259" s="12">
        <f>H260</f>
        <v>817163500</v>
      </c>
    </row>
    <row r="260" spans="1:8" s="9" customFormat="1" ht="68.400000000000006" customHeight="1" x14ac:dyDescent="0.3">
      <c r="A260" s="1" t="s">
        <v>728</v>
      </c>
      <c r="B260" s="2" t="s">
        <v>726</v>
      </c>
      <c r="C260" s="12">
        <v>835011000</v>
      </c>
      <c r="D260" s="12"/>
      <c r="E260" s="12"/>
      <c r="F260" s="19"/>
      <c r="G260" s="12">
        <v>-17847500</v>
      </c>
      <c r="H260" s="12">
        <v>817163500</v>
      </c>
    </row>
    <row r="261" spans="1:8" s="9" customFormat="1" ht="78" x14ac:dyDescent="0.3">
      <c r="A261" s="1" t="s">
        <v>321</v>
      </c>
      <c r="B261" s="2" t="s">
        <v>14</v>
      </c>
      <c r="C261" s="23">
        <v>20920400</v>
      </c>
      <c r="D261" s="12"/>
      <c r="E261" s="12"/>
      <c r="F261" s="19"/>
      <c r="G261" s="12"/>
      <c r="H261" s="12">
        <v>20920400</v>
      </c>
    </row>
    <row r="262" spans="1:8" s="9" customFormat="1" ht="49.8" customHeight="1" x14ac:dyDescent="0.3">
      <c r="A262" s="1" t="s">
        <v>731</v>
      </c>
      <c r="B262" s="2" t="s">
        <v>729</v>
      </c>
      <c r="C262" s="23">
        <f t="shared" ref="C262:G262" si="106">C263</f>
        <v>227746600</v>
      </c>
      <c r="D262" s="23">
        <f t="shared" si="106"/>
        <v>0</v>
      </c>
      <c r="E262" s="23">
        <f t="shared" si="106"/>
        <v>0</v>
      </c>
      <c r="F262" s="23">
        <f t="shared" si="106"/>
        <v>0</v>
      </c>
      <c r="G262" s="23">
        <f t="shared" si="106"/>
        <v>-29946600</v>
      </c>
      <c r="H262" s="12">
        <f>H263</f>
        <v>197800000</v>
      </c>
    </row>
    <row r="263" spans="1:8" s="9" customFormat="1" ht="67.2" customHeight="1" x14ac:dyDescent="0.3">
      <c r="A263" s="1" t="s">
        <v>732</v>
      </c>
      <c r="B263" s="2" t="s">
        <v>730</v>
      </c>
      <c r="C263" s="12">
        <v>227746600</v>
      </c>
      <c r="D263" s="12"/>
      <c r="E263" s="12"/>
      <c r="F263" s="19"/>
      <c r="G263" s="12">
        <v>-29946600</v>
      </c>
      <c r="H263" s="12">
        <v>197800000</v>
      </c>
    </row>
    <row r="264" spans="1:8" s="9" customFormat="1" ht="69" customHeight="1" x14ac:dyDescent="0.3">
      <c r="A264" s="1" t="s">
        <v>620</v>
      </c>
      <c r="B264" s="2" t="s">
        <v>622</v>
      </c>
      <c r="C264" s="23">
        <f t="shared" ref="C264:G264" si="107">C265</f>
        <v>7484800</v>
      </c>
      <c r="D264" s="23">
        <f t="shared" si="107"/>
        <v>0</v>
      </c>
      <c r="E264" s="23">
        <f t="shared" si="107"/>
        <v>0</v>
      </c>
      <c r="F264" s="23">
        <f t="shared" si="107"/>
        <v>0</v>
      </c>
      <c r="G264" s="23">
        <f t="shared" si="107"/>
        <v>0</v>
      </c>
      <c r="H264" s="12">
        <f>H265</f>
        <v>7484800</v>
      </c>
    </row>
    <row r="265" spans="1:8" s="9" customFormat="1" ht="78" x14ac:dyDescent="0.3">
      <c r="A265" s="1" t="s">
        <v>621</v>
      </c>
      <c r="B265" s="2" t="s">
        <v>623</v>
      </c>
      <c r="C265" s="23">
        <v>7484800</v>
      </c>
      <c r="D265" s="12"/>
      <c r="E265" s="12"/>
      <c r="F265" s="19"/>
      <c r="G265" s="12"/>
      <c r="H265" s="12">
        <v>7484800</v>
      </c>
    </row>
    <row r="266" spans="1:8" s="9" customFormat="1" ht="78" x14ac:dyDescent="0.3">
      <c r="A266" s="1" t="s">
        <v>865</v>
      </c>
      <c r="B266" s="2" t="s">
        <v>866</v>
      </c>
      <c r="C266" s="12">
        <v>0</v>
      </c>
      <c r="D266" s="12"/>
      <c r="E266" s="12"/>
      <c r="F266" s="19">
        <v>90401000</v>
      </c>
      <c r="G266" s="12"/>
      <c r="H266" s="12">
        <v>90401000</v>
      </c>
    </row>
    <row r="267" spans="1:8" s="9" customFormat="1" ht="46.8" x14ac:dyDescent="0.3">
      <c r="A267" s="1" t="s">
        <v>322</v>
      </c>
      <c r="B267" s="2" t="s">
        <v>15</v>
      </c>
      <c r="C267" s="23">
        <v>1685900</v>
      </c>
      <c r="D267" s="12"/>
      <c r="E267" s="12"/>
      <c r="F267" s="19"/>
      <c r="G267" s="12"/>
      <c r="H267" s="12">
        <v>1685900</v>
      </c>
    </row>
    <row r="268" spans="1:8" s="9" customFormat="1" ht="46.8" x14ac:dyDescent="0.3">
      <c r="A268" s="1" t="s">
        <v>404</v>
      </c>
      <c r="B268" s="2" t="s">
        <v>405</v>
      </c>
      <c r="C268" s="23">
        <f t="shared" ref="C268:G268" si="108">C269</f>
        <v>24122900</v>
      </c>
      <c r="D268" s="23">
        <f t="shared" si="108"/>
        <v>0</v>
      </c>
      <c r="E268" s="23">
        <f t="shared" si="108"/>
        <v>0</v>
      </c>
      <c r="F268" s="23">
        <f t="shared" si="108"/>
        <v>0</v>
      </c>
      <c r="G268" s="23">
        <f t="shared" si="108"/>
        <v>0</v>
      </c>
      <c r="H268" s="12">
        <f>H269</f>
        <v>24122900</v>
      </c>
    </row>
    <row r="269" spans="1:8" ht="62.4" x14ac:dyDescent="0.3">
      <c r="A269" s="1" t="s">
        <v>323</v>
      </c>
      <c r="B269" s="2" t="s">
        <v>16</v>
      </c>
      <c r="C269" s="23">
        <v>24122900</v>
      </c>
      <c r="D269" s="12"/>
      <c r="E269" s="12"/>
      <c r="F269" s="19"/>
      <c r="G269" s="12"/>
      <c r="H269" s="12">
        <v>24122900</v>
      </c>
    </row>
    <row r="270" spans="1:8" ht="31.2" x14ac:dyDescent="0.3">
      <c r="A270" s="1" t="s">
        <v>624</v>
      </c>
      <c r="B270" s="2" t="s">
        <v>626</v>
      </c>
      <c r="C270" s="23">
        <f t="shared" ref="C270:G270" si="109">C271</f>
        <v>36742400</v>
      </c>
      <c r="D270" s="23">
        <f t="shared" si="109"/>
        <v>0</v>
      </c>
      <c r="E270" s="23">
        <f t="shared" si="109"/>
        <v>0</v>
      </c>
      <c r="F270" s="23">
        <f t="shared" si="109"/>
        <v>0</v>
      </c>
      <c r="G270" s="23">
        <f t="shared" si="109"/>
        <v>0</v>
      </c>
      <c r="H270" s="12">
        <f>H271</f>
        <v>36742400</v>
      </c>
    </row>
    <row r="271" spans="1:8" ht="34.200000000000003" customHeight="1" x14ac:dyDescent="0.3">
      <c r="A271" s="1" t="s">
        <v>625</v>
      </c>
      <c r="B271" s="2" t="s">
        <v>627</v>
      </c>
      <c r="C271" s="23">
        <v>36742400</v>
      </c>
      <c r="D271" s="12"/>
      <c r="E271" s="12"/>
      <c r="F271" s="19"/>
      <c r="G271" s="12"/>
      <c r="H271" s="12">
        <v>36742400</v>
      </c>
    </row>
    <row r="272" spans="1:8" ht="66" customHeight="1" x14ac:dyDescent="0.3">
      <c r="A272" s="1" t="s">
        <v>735</v>
      </c>
      <c r="B272" s="2" t="s">
        <v>733</v>
      </c>
      <c r="C272" s="23">
        <f t="shared" ref="C272:G272" si="110">C273</f>
        <v>10914700</v>
      </c>
      <c r="D272" s="23">
        <f t="shared" si="110"/>
        <v>0</v>
      </c>
      <c r="E272" s="23">
        <f t="shared" si="110"/>
        <v>0</v>
      </c>
      <c r="F272" s="23">
        <f t="shared" si="110"/>
        <v>0</v>
      </c>
      <c r="G272" s="23">
        <f t="shared" si="110"/>
        <v>-6280.3</v>
      </c>
      <c r="H272" s="12">
        <f>H273</f>
        <v>10908419.699999999</v>
      </c>
    </row>
    <row r="273" spans="1:8" ht="82.8" customHeight="1" x14ac:dyDescent="0.3">
      <c r="A273" s="1" t="s">
        <v>736</v>
      </c>
      <c r="B273" s="2" t="s">
        <v>734</v>
      </c>
      <c r="C273" s="12">
        <v>10914700</v>
      </c>
      <c r="D273" s="12"/>
      <c r="E273" s="12"/>
      <c r="F273" s="19"/>
      <c r="G273" s="12">
        <v>-6280.3</v>
      </c>
      <c r="H273" s="12">
        <v>10908419.699999999</v>
      </c>
    </row>
    <row r="274" spans="1:8" ht="31.2" x14ac:dyDescent="0.3">
      <c r="A274" s="1" t="s">
        <v>406</v>
      </c>
      <c r="B274" s="2" t="s">
        <v>407</v>
      </c>
      <c r="C274" s="23">
        <f t="shared" ref="C274:G274" si="111">C275</f>
        <v>10679200</v>
      </c>
      <c r="D274" s="23">
        <f t="shared" si="111"/>
        <v>0</v>
      </c>
      <c r="E274" s="23">
        <f t="shared" si="111"/>
        <v>0</v>
      </c>
      <c r="F274" s="23">
        <f t="shared" si="111"/>
        <v>0</v>
      </c>
      <c r="G274" s="23">
        <f t="shared" si="111"/>
        <v>0</v>
      </c>
      <c r="H274" s="12">
        <f>H275</f>
        <v>10679200</v>
      </c>
    </row>
    <row r="275" spans="1:8" ht="35.4" customHeight="1" x14ac:dyDescent="0.3">
      <c r="A275" s="1" t="s">
        <v>324</v>
      </c>
      <c r="B275" s="2" t="s">
        <v>17</v>
      </c>
      <c r="C275" s="23">
        <v>10679200</v>
      </c>
      <c r="D275" s="12"/>
      <c r="E275" s="12"/>
      <c r="F275" s="19"/>
      <c r="G275" s="12"/>
      <c r="H275" s="12">
        <v>10679200</v>
      </c>
    </row>
    <row r="276" spans="1:8" ht="46.8" x14ac:dyDescent="0.3">
      <c r="A276" s="1" t="s">
        <v>628</v>
      </c>
      <c r="B276" s="2" t="s">
        <v>632</v>
      </c>
      <c r="C276" s="23">
        <f t="shared" ref="C276:G276" si="112">C277</f>
        <v>616631200</v>
      </c>
      <c r="D276" s="23">
        <f t="shared" si="112"/>
        <v>0</v>
      </c>
      <c r="E276" s="23">
        <f t="shared" si="112"/>
        <v>0</v>
      </c>
      <c r="F276" s="23">
        <f t="shared" si="112"/>
        <v>0</v>
      </c>
      <c r="G276" s="23">
        <f t="shared" si="112"/>
        <v>0</v>
      </c>
      <c r="H276" s="12">
        <f>H277</f>
        <v>616631200</v>
      </c>
    </row>
    <row r="277" spans="1:8" ht="62.4" x14ac:dyDescent="0.3">
      <c r="A277" s="1" t="s">
        <v>629</v>
      </c>
      <c r="B277" s="2" t="s">
        <v>633</v>
      </c>
      <c r="C277" s="23">
        <v>616631200</v>
      </c>
      <c r="D277" s="12"/>
      <c r="E277" s="12"/>
      <c r="F277" s="19"/>
      <c r="G277" s="12"/>
      <c r="H277" s="12">
        <v>616631200</v>
      </c>
    </row>
    <row r="278" spans="1:8" ht="46.8" x14ac:dyDescent="0.3">
      <c r="A278" s="3" t="s">
        <v>630</v>
      </c>
      <c r="B278" s="2" t="s">
        <v>634</v>
      </c>
      <c r="C278" s="23">
        <f t="shared" ref="C278:G278" si="113">C279</f>
        <v>890283100</v>
      </c>
      <c r="D278" s="23">
        <f t="shared" si="113"/>
        <v>0</v>
      </c>
      <c r="E278" s="23">
        <f t="shared" si="113"/>
        <v>0</v>
      </c>
      <c r="F278" s="23">
        <f t="shared" si="113"/>
        <v>6158600</v>
      </c>
      <c r="G278" s="23">
        <f t="shared" si="113"/>
        <v>0</v>
      </c>
      <c r="H278" s="12">
        <f>H279</f>
        <v>896441700</v>
      </c>
    </row>
    <row r="279" spans="1:8" ht="46.8" x14ac:dyDescent="0.3">
      <c r="A279" s="3" t="s">
        <v>631</v>
      </c>
      <c r="B279" s="2" t="s">
        <v>635</v>
      </c>
      <c r="C279" s="12">
        <v>890283100</v>
      </c>
      <c r="D279" s="12"/>
      <c r="E279" s="12"/>
      <c r="F279" s="19">
        <v>6158600</v>
      </c>
      <c r="G279" s="12"/>
      <c r="H279" s="12">
        <v>896441700</v>
      </c>
    </row>
    <row r="280" spans="1:8" ht="46.8" x14ac:dyDescent="0.3">
      <c r="A280" s="1" t="s">
        <v>408</v>
      </c>
      <c r="B280" s="2" t="s">
        <v>409</v>
      </c>
      <c r="C280" s="23">
        <f t="shared" ref="C280:G280" si="114">C281</f>
        <v>1738800</v>
      </c>
      <c r="D280" s="23">
        <f t="shared" si="114"/>
        <v>0</v>
      </c>
      <c r="E280" s="23">
        <f t="shared" si="114"/>
        <v>0</v>
      </c>
      <c r="F280" s="23">
        <f t="shared" si="114"/>
        <v>0</v>
      </c>
      <c r="G280" s="23">
        <f t="shared" si="114"/>
        <v>0</v>
      </c>
      <c r="H280" s="12">
        <f>H281</f>
        <v>1738800</v>
      </c>
    </row>
    <row r="281" spans="1:8" ht="49.8" customHeight="1" x14ac:dyDescent="0.3">
      <c r="A281" s="1" t="s">
        <v>325</v>
      </c>
      <c r="B281" s="2" t="s">
        <v>18</v>
      </c>
      <c r="C281" s="23">
        <v>1738800</v>
      </c>
      <c r="D281" s="12"/>
      <c r="E281" s="12"/>
      <c r="F281" s="19"/>
      <c r="G281" s="12"/>
      <c r="H281" s="12">
        <v>1738800</v>
      </c>
    </row>
    <row r="282" spans="1:8" ht="31.2" x14ac:dyDescent="0.3">
      <c r="A282" s="1" t="s">
        <v>410</v>
      </c>
      <c r="B282" s="2" t="s">
        <v>411</v>
      </c>
      <c r="C282" s="23">
        <f t="shared" ref="C282:G282" si="115">C283</f>
        <v>16057100</v>
      </c>
      <c r="D282" s="23">
        <f t="shared" si="115"/>
        <v>0</v>
      </c>
      <c r="E282" s="23">
        <f t="shared" si="115"/>
        <v>0</v>
      </c>
      <c r="F282" s="23">
        <f t="shared" si="115"/>
        <v>539700</v>
      </c>
      <c r="G282" s="23">
        <f t="shared" si="115"/>
        <v>-170161</v>
      </c>
      <c r="H282" s="12">
        <f>H283</f>
        <v>16426639</v>
      </c>
    </row>
    <row r="283" spans="1:8" ht="46.8" x14ac:dyDescent="0.3">
      <c r="A283" s="1" t="s">
        <v>326</v>
      </c>
      <c r="B283" s="2" t="s">
        <v>19</v>
      </c>
      <c r="C283" s="12">
        <v>16057100</v>
      </c>
      <c r="D283" s="12"/>
      <c r="E283" s="12"/>
      <c r="F283" s="19">
        <v>539700</v>
      </c>
      <c r="G283" s="12">
        <v>-170161</v>
      </c>
      <c r="H283" s="12">
        <v>16426639</v>
      </c>
    </row>
    <row r="284" spans="1:8" x14ac:dyDescent="0.3">
      <c r="A284" s="1" t="s">
        <v>412</v>
      </c>
      <c r="B284" s="2" t="s">
        <v>413</v>
      </c>
      <c r="C284" s="23">
        <f t="shared" ref="C284:G284" si="116">C285</f>
        <v>118564500</v>
      </c>
      <c r="D284" s="23">
        <f t="shared" si="116"/>
        <v>0</v>
      </c>
      <c r="E284" s="23">
        <f t="shared" si="116"/>
        <v>0</v>
      </c>
      <c r="F284" s="23">
        <f t="shared" si="116"/>
        <v>5948000</v>
      </c>
      <c r="G284" s="23">
        <f t="shared" si="116"/>
        <v>0</v>
      </c>
      <c r="H284" s="12">
        <f>H285</f>
        <v>124512500</v>
      </c>
    </row>
    <row r="285" spans="1:8" ht="31.2" x14ac:dyDescent="0.3">
      <c r="A285" s="1" t="s">
        <v>327</v>
      </c>
      <c r="B285" s="2" t="s">
        <v>20</v>
      </c>
      <c r="C285" s="12">
        <v>118564500</v>
      </c>
      <c r="D285" s="12"/>
      <c r="E285" s="12"/>
      <c r="F285" s="19">
        <v>5948000</v>
      </c>
      <c r="G285" s="12"/>
      <c r="H285" s="12">
        <v>124512500</v>
      </c>
    </row>
    <row r="286" spans="1:8" ht="46.8" x14ac:dyDescent="0.3">
      <c r="A286" s="1" t="s">
        <v>414</v>
      </c>
      <c r="B286" s="2" t="s">
        <v>415</v>
      </c>
      <c r="C286" s="23">
        <f t="shared" ref="C286:G286" si="117">C287</f>
        <v>379734500</v>
      </c>
      <c r="D286" s="23">
        <f t="shared" si="117"/>
        <v>0</v>
      </c>
      <c r="E286" s="23">
        <f t="shared" si="117"/>
        <v>72663900</v>
      </c>
      <c r="F286" s="23">
        <f t="shared" si="117"/>
        <v>0</v>
      </c>
      <c r="G286" s="23">
        <f t="shared" si="117"/>
        <v>0</v>
      </c>
      <c r="H286" s="12">
        <f>H287</f>
        <v>452398400</v>
      </c>
    </row>
    <row r="287" spans="1:8" ht="49.2" customHeight="1" x14ac:dyDescent="0.3">
      <c r="A287" s="1" t="s">
        <v>328</v>
      </c>
      <c r="B287" s="2" t="s">
        <v>166</v>
      </c>
      <c r="C287" s="12">
        <v>379734500</v>
      </c>
      <c r="D287" s="12"/>
      <c r="E287" s="12">
        <v>72663900</v>
      </c>
      <c r="F287" s="19"/>
      <c r="G287" s="12"/>
      <c r="H287" s="12">
        <v>452398400</v>
      </c>
    </row>
    <row r="288" spans="1:8" ht="67.2" customHeight="1" x14ac:dyDescent="0.3">
      <c r="A288" s="1" t="s">
        <v>416</v>
      </c>
      <c r="B288" s="2" t="s">
        <v>737</v>
      </c>
      <c r="C288" s="23">
        <f t="shared" ref="C288:G288" si="118">C289</f>
        <v>69414500</v>
      </c>
      <c r="D288" s="23">
        <f t="shared" si="118"/>
        <v>0</v>
      </c>
      <c r="E288" s="23">
        <f t="shared" si="118"/>
        <v>0</v>
      </c>
      <c r="F288" s="23">
        <f t="shared" si="118"/>
        <v>0</v>
      </c>
      <c r="G288" s="23">
        <f t="shared" si="118"/>
        <v>0</v>
      </c>
      <c r="H288" s="12">
        <f>H289</f>
        <v>69414500</v>
      </c>
    </row>
    <row r="289" spans="1:8" s="8" customFormat="1" ht="82.2" customHeight="1" x14ac:dyDescent="0.3">
      <c r="A289" s="1" t="s">
        <v>329</v>
      </c>
      <c r="B289" s="2" t="s">
        <v>738</v>
      </c>
      <c r="C289" s="23">
        <v>69414500</v>
      </c>
      <c r="D289" s="12"/>
      <c r="E289" s="12"/>
      <c r="F289" s="19"/>
      <c r="G289" s="12"/>
      <c r="H289" s="12">
        <v>69414500</v>
      </c>
    </row>
    <row r="290" spans="1:8" s="8" customFormat="1" ht="46.8" x14ac:dyDescent="0.3">
      <c r="A290" s="1" t="s">
        <v>637</v>
      </c>
      <c r="B290" s="2" t="s">
        <v>636</v>
      </c>
      <c r="C290" s="23">
        <v>16803400</v>
      </c>
      <c r="D290" s="12"/>
      <c r="E290" s="12"/>
      <c r="F290" s="19"/>
      <c r="G290" s="12"/>
      <c r="H290" s="12">
        <v>16803400</v>
      </c>
    </row>
    <row r="291" spans="1:8" s="8" customFormat="1" ht="31.2" x14ac:dyDescent="0.3">
      <c r="A291" s="1" t="s">
        <v>417</v>
      </c>
      <c r="B291" s="2" t="s">
        <v>418</v>
      </c>
      <c r="C291" s="23">
        <f t="shared" ref="C291:G291" si="119">C292</f>
        <v>325156500</v>
      </c>
      <c r="D291" s="23">
        <f t="shared" si="119"/>
        <v>0</v>
      </c>
      <c r="E291" s="23">
        <f t="shared" si="119"/>
        <v>0</v>
      </c>
      <c r="F291" s="23">
        <f t="shared" si="119"/>
        <v>0</v>
      </c>
      <c r="G291" s="23">
        <f t="shared" si="119"/>
        <v>0</v>
      </c>
      <c r="H291" s="12">
        <f>H292</f>
        <v>325156500</v>
      </c>
    </row>
    <row r="292" spans="1:8" s="8" customFormat="1" ht="46.8" x14ac:dyDescent="0.3">
      <c r="A292" s="1" t="s">
        <v>330</v>
      </c>
      <c r="B292" s="2" t="s">
        <v>167</v>
      </c>
      <c r="C292" s="23">
        <v>325156500</v>
      </c>
      <c r="D292" s="12"/>
      <c r="E292" s="12"/>
      <c r="F292" s="19"/>
      <c r="G292" s="12"/>
      <c r="H292" s="12">
        <v>325156500</v>
      </c>
    </row>
    <row r="293" spans="1:8" s="9" customFormat="1" ht="46.8" x14ac:dyDescent="0.3">
      <c r="A293" s="1" t="s">
        <v>331</v>
      </c>
      <c r="B293" s="2" t="s">
        <v>21</v>
      </c>
      <c r="C293" s="23">
        <v>23612000</v>
      </c>
      <c r="D293" s="12"/>
      <c r="E293" s="12"/>
      <c r="F293" s="19"/>
      <c r="G293" s="12"/>
      <c r="H293" s="12">
        <v>23612000</v>
      </c>
    </row>
    <row r="294" spans="1:8" s="9" customFormat="1" ht="31.2" x14ac:dyDescent="0.3">
      <c r="A294" s="1" t="s">
        <v>641</v>
      </c>
      <c r="B294" s="2" t="s">
        <v>638</v>
      </c>
      <c r="C294" s="23">
        <f t="shared" ref="C294:G294" si="120">C295</f>
        <v>11854400</v>
      </c>
      <c r="D294" s="23">
        <f t="shared" si="120"/>
        <v>0</v>
      </c>
      <c r="E294" s="23">
        <f t="shared" si="120"/>
        <v>0</v>
      </c>
      <c r="F294" s="23">
        <f t="shared" si="120"/>
        <v>1764700</v>
      </c>
      <c r="G294" s="23">
        <f t="shared" si="120"/>
        <v>-1871400</v>
      </c>
      <c r="H294" s="12">
        <f>H295</f>
        <v>11747700</v>
      </c>
    </row>
    <row r="295" spans="1:8" s="9" customFormat="1" ht="31.2" x14ac:dyDescent="0.3">
      <c r="A295" s="1" t="s">
        <v>642</v>
      </c>
      <c r="B295" s="2" t="s">
        <v>639</v>
      </c>
      <c r="C295" s="12">
        <v>11854400</v>
      </c>
      <c r="D295" s="12"/>
      <c r="E295" s="12"/>
      <c r="F295" s="19">
        <v>1764700</v>
      </c>
      <c r="G295" s="12">
        <v>-1871400</v>
      </c>
      <c r="H295" s="12">
        <v>11747700</v>
      </c>
    </row>
    <row r="296" spans="1:8" s="9" customFormat="1" ht="62.4" x14ac:dyDescent="0.3">
      <c r="A296" s="1" t="s">
        <v>643</v>
      </c>
      <c r="B296" s="2" t="s">
        <v>640</v>
      </c>
      <c r="C296" s="12">
        <v>104452500</v>
      </c>
      <c r="D296" s="12"/>
      <c r="E296" s="12"/>
      <c r="F296" s="19"/>
      <c r="G296" s="12"/>
      <c r="H296" s="12">
        <v>104452500</v>
      </c>
    </row>
    <row r="297" spans="1:8" s="9" customFormat="1" ht="113.4" customHeight="1" x14ac:dyDescent="0.3">
      <c r="A297" s="1" t="s">
        <v>741</v>
      </c>
      <c r="B297" s="2" t="s">
        <v>739</v>
      </c>
      <c r="C297" s="23">
        <f t="shared" ref="C297:G297" si="121">C298</f>
        <v>5381500</v>
      </c>
      <c r="D297" s="23">
        <f t="shared" si="121"/>
        <v>0</v>
      </c>
      <c r="E297" s="23">
        <f t="shared" si="121"/>
        <v>0</v>
      </c>
      <c r="F297" s="23">
        <f t="shared" si="121"/>
        <v>0</v>
      </c>
      <c r="G297" s="23">
        <f t="shared" si="121"/>
        <v>-77913.98</v>
      </c>
      <c r="H297" s="12">
        <f>H298</f>
        <v>5303586.0199999996</v>
      </c>
    </row>
    <row r="298" spans="1:8" s="9" customFormat="1" ht="130.19999999999999" customHeight="1" x14ac:dyDescent="0.3">
      <c r="A298" s="1" t="s">
        <v>742</v>
      </c>
      <c r="B298" s="2" t="s">
        <v>740</v>
      </c>
      <c r="C298" s="12">
        <v>5381500</v>
      </c>
      <c r="D298" s="12"/>
      <c r="E298" s="12"/>
      <c r="F298" s="19"/>
      <c r="G298" s="23">
        <v>-77913.98</v>
      </c>
      <c r="H298" s="12">
        <v>5303586.0199999996</v>
      </c>
    </row>
    <row r="299" spans="1:8" s="9" customFormat="1" ht="78" x14ac:dyDescent="0.3">
      <c r="A299" s="1" t="s">
        <v>419</v>
      </c>
      <c r="B299" s="2" t="s">
        <v>420</v>
      </c>
      <c r="C299" s="23">
        <f t="shared" ref="C299:G299" si="122">C300</f>
        <v>925278800</v>
      </c>
      <c r="D299" s="23">
        <f t="shared" si="122"/>
        <v>0</v>
      </c>
      <c r="E299" s="23">
        <f t="shared" si="122"/>
        <v>9351500</v>
      </c>
      <c r="F299" s="23">
        <f t="shared" si="122"/>
        <v>0</v>
      </c>
      <c r="G299" s="23">
        <f t="shared" si="122"/>
        <v>0</v>
      </c>
      <c r="H299" s="12">
        <f>H300</f>
        <v>934630300</v>
      </c>
    </row>
    <row r="300" spans="1:8" s="9" customFormat="1" ht="93.6" x14ac:dyDescent="0.3">
      <c r="A300" s="1" t="s">
        <v>332</v>
      </c>
      <c r="B300" s="2" t="s">
        <v>8</v>
      </c>
      <c r="C300" s="23">
        <v>925278800</v>
      </c>
      <c r="D300" s="12"/>
      <c r="E300" s="12">
        <v>9351500</v>
      </c>
      <c r="F300" s="19"/>
      <c r="G300" s="12"/>
      <c r="H300" s="12">
        <v>934630300</v>
      </c>
    </row>
    <row r="301" spans="1:8" s="9" customFormat="1" ht="62.4" x14ac:dyDescent="0.3">
      <c r="A301" s="1" t="s">
        <v>644</v>
      </c>
      <c r="B301" s="2" t="s">
        <v>646</v>
      </c>
      <c r="C301" s="23">
        <f t="shared" ref="C301:G301" si="123">C302</f>
        <v>396954000</v>
      </c>
      <c r="D301" s="23">
        <f t="shared" si="123"/>
        <v>0</v>
      </c>
      <c r="E301" s="23">
        <f t="shared" si="123"/>
        <v>0</v>
      </c>
      <c r="F301" s="23">
        <f t="shared" si="123"/>
        <v>-23416026.459999979</v>
      </c>
      <c r="G301" s="23">
        <f t="shared" si="123"/>
        <v>-15065360.850000024</v>
      </c>
      <c r="H301" s="12">
        <f>H302</f>
        <v>358472612.69</v>
      </c>
    </row>
    <row r="302" spans="1:8" s="9" customFormat="1" ht="78" x14ac:dyDescent="0.3">
      <c r="A302" s="1" t="s">
        <v>645</v>
      </c>
      <c r="B302" s="2" t="s">
        <v>647</v>
      </c>
      <c r="C302" s="12">
        <v>396954000</v>
      </c>
      <c r="D302" s="12"/>
      <c r="E302" s="12"/>
      <c r="F302" s="23">
        <v>-23416026.459999979</v>
      </c>
      <c r="G302" s="23">
        <v>-15065360.850000024</v>
      </c>
      <c r="H302" s="12">
        <v>358472612.69</v>
      </c>
    </row>
    <row r="303" spans="1:8" s="9" customFormat="1" ht="31.2" x14ac:dyDescent="0.3">
      <c r="A303" s="1" t="s">
        <v>840</v>
      </c>
      <c r="B303" s="2" t="s">
        <v>838</v>
      </c>
      <c r="C303" s="23">
        <f t="shared" ref="C303:G303" si="124">C304</f>
        <v>0</v>
      </c>
      <c r="D303" s="23">
        <f t="shared" si="124"/>
        <v>0</v>
      </c>
      <c r="E303" s="23">
        <f t="shared" si="124"/>
        <v>0</v>
      </c>
      <c r="F303" s="23">
        <f t="shared" si="124"/>
        <v>151076900</v>
      </c>
      <c r="G303" s="23">
        <f t="shared" si="124"/>
        <v>-135800</v>
      </c>
      <c r="H303" s="12">
        <f>H304</f>
        <v>150941100</v>
      </c>
    </row>
    <row r="304" spans="1:8" s="9" customFormat="1" ht="31.2" x14ac:dyDescent="0.3">
      <c r="A304" s="1" t="s">
        <v>841</v>
      </c>
      <c r="B304" s="2" t="s">
        <v>839</v>
      </c>
      <c r="C304" s="12">
        <v>0</v>
      </c>
      <c r="D304" s="12"/>
      <c r="E304" s="12"/>
      <c r="F304" s="19">
        <v>151076900</v>
      </c>
      <c r="G304" s="12">
        <v>-135800</v>
      </c>
      <c r="H304" s="12">
        <v>150941100</v>
      </c>
    </row>
    <row r="305" spans="1:8" s="9" customFormat="1" ht="31.2" x14ac:dyDescent="0.3">
      <c r="A305" s="15" t="s">
        <v>333</v>
      </c>
      <c r="B305" s="16" t="s">
        <v>23</v>
      </c>
      <c r="C305" s="22">
        <f t="shared" ref="C305:G305" si="125">C306+C308+C310+C312+C313+C314+C316+C318+C320+C322+C324+C326+C328+C330+C332+C334+C335+C337+C339+C341+C343+C345+C347+C349</f>
        <v>6850683200</v>
      </c>
      <c r="D305" s="22">
        <f t="shared" si="125"/>
        <v>0</v>
      </c>
      <c r="E305" s="22">
        <f t="shared" si="125"/>
        <v>-926200</v>
      </c>
      <c r="F305" s="22">
        <f t="shared" si="125"/>
        <v>-679769900</v>
      </c>
      <c r="G305" s="22">
        <f t="shared" si="125"/>
        <v>-253259100</v>
      </c>
      <c r="H305" s="11">
        <f>H306+H308+H310+H312+H313+H314+H316+H318+H320+H322+H324+H326+H328+H330+H332+H334+H335+H337+H339+H341+H343+H345+H347+H349</f>
        <v>5916728000</v>
      </c>
    </row>
    <row r="306" spans="1:8" s="9" customFormat="1" ht="36" customHeight="1" x14ac:dyDescent="0.3">
      <c r="A306" s="1" t="s">
        <v>745</v>
      </c>
      <c r="B306" s="2" t="s">
        <v>743</v>
      </c>
      <c r="C306" s="23">
        <f t="shared" ref="C306:G306" si="126">C307</f>
        <v>56710800</v>
      </c>
      <c r="D306" s="23">
        <f t="shared" si="126"/>
        <v>0</v>
      </c>
      <c r="E306" s="23">
        <f t="shared" si="126"/>
        <v>-926200</v>
      </c>
      <c r="F306" s="23">
        <f t="shared" si="126"/>
        <v>0</v>
      </c>
      <c r="G306" s="23">
        <f t="shared" si="126"/>
        <v>0</v>
      </c>
      <c r="H306" s="12">
        <f>H307</f>
        <v>55784600</v>
      </c>
    </row>
    <row r="307" spans="1:8" s="9" customFormat="1" ht="34.799999999999997" customHeight="1" x14ac:dyDescent="0.3">
      <c r="A307" s="1" t="s">
        <v>746</v>
      </c>
      <c r="B307" s="2" t="s">
        <v>744</v>
      </c>
      <c r="C307" s="12">
        <v>56710800</v>
      </c>
      <c r="D307" s="12"/>
      <c r="E307" s="12">
        <v>-926200</v>
      </c>
      <c r="F307" s="19"/>
      <c r="G307" s="12"/>
      <c r="H307" s="12">
        <v>55784600</v>
      </c>
    </row>
    <row r="308" spans="1:8" s="9" customFormat="1" ht="33" customHeight="1" x14ac:dyDescent="0.3">
      <c r="A308" s="1" t="s">
        <v>421</v>
      </c>
      <c r="B308" s="2" t="s">
        <v>422</v>
      </c>
      <c r="C308" s="23">
        <f t="shared" ref="C308:G308" si="127">C309</f>
        <v>30781600</v>
      </c>
      <c r="D308" s="23">
        <f t="shared" si="127"/>
        <v>0</v>
      </c>
      <c r="E308" s="23">
        <f t="shared" si="127"/>
        <v>0</v>
      </c>
      <c r="F308" s="23">
        <f t="shared" si="127"/>
        <v>0</v>
      </c>
      <c r="G308" s="23">
        <f t="shared" si="127"/>
        <v>0</v>
      </c>
      <c r="H308" s="12">
        <f>H309</f>
        <v>30781600</v>
      </c>
    </row>
    <row r="309" spans="1:8" s="9" customFormat="1" ht="46.8" x14ac:dyDescent="0.3">
      <c r="A309" s="1" t="s">
        <v>334</v>
      </c>
      <c r="B309" s="2" t="s">
        <v>24</v>
      </c>
      <c r="C309" s="23">
        <v>30781600</v>
      </c>
      <c r="D309" s="12"/>
      <c r="E309" s="12"/>
      <c r="F309" s="19"/>
      <c r="G309" s="12"/>
      <c r="H309" s="12">
        <v>30781600</v>
      </c>
    </row>
    <row r="310" spans="1:8" s="9" customFormat="1" ht="62.4" x14ac:dyDescent="0.3">
      <c r="A310" s="1" t="s">
        <v>423</v>
      </c>
      <c r="B310" s="2" t="s">
        <v>424</v>
      </c>
      <c r="C310" s="23">
        <f t="shared" ref="C310:G310" si="128">C311</f>
        <v>556300</v>
      </c>
      <c r="D310" s="23">
        <f t="shared" si="128"/>
        <v>0</v>
      </c>
      <c r="E310" s="23">
        <f t="shared" si="128"/>
        <v>0</v>
      </c>
      <c r="F310" s="23">
        <f t="shared" si="128"/>
        <v>0</v>
      </c>
      <c r="G310" s="23">
        <f t="shared" si="128"/>
        <v>0</v>
      </c>
      <c r="H310" s="12">
        <f>H311</f>
        <v>556300</v>
      </c>
    </row>
    <row r="311" spans="1:8" s="9" customFormat="1" ht="62.4" x14ac:dyDescent="0.3">
      <c r="A311" s="1" t="s">
        <v>335</v>
      </c>
      <c r="B311" s="2" t="s">
        <v>25</v>
      </c>
      <c r="C311" s="23">
        <v>556300</v>
      </c>
      <c r="D311" s="12"/>
      <c r="E311" s="12"/>
      <c r="F311" s="19"/>
      <c r="G311" s="12"/>
      <c r="H311" s="12">
        <v>556300</v>
      </c>
    </row>
    <row r="312" spans="1:8" s="9" customFormat="1" ht="46.8" x14ac:dyDescent="0.3">
      <c r="A312" s="1" t="s">
        <v>336</v>
      </c>
      <c r="B312" s="2" t="s">
        <v>26</v>
      </c>
      <c r="C312" s="12">
        <v>5963700</v>
      </c>
      <c r="D312" s="12"/>
      <c r="E312" s="12"/>
      <c r="F312" s="19"/>
      <c r="G312" s="12">
        <v>-3938800</v>
      </c>
      <c r="H312" s="12">
        <v>2024900</v>
      </c>
    </row>
    <row r="313" spans="1:8" s="9" customFormat="1" ht="46.8" x14ac:dyDescent="0.3">
      <c r="A313" s="1" t="s">
        <v>337</v>
      </c>
      <c r="B313" s="2" t="s">
        <v>27</v>
      </c>
      <c r="C313" s="12">
        <v>358237600</v>
      </c>
      <c r="D313" s="12"/>
      <c r="E313" s="12"/>
      <c r="F313" s="19"/>
      <c r="G313" s="12"/>
      <c r="H313" s="12">
        <v>358237600</v>
      </c>
    </row>
    <row r="314" spans="1:8" s="9" customFormat="1" ht="94.2" customHeight="1" x14ac:dyDescent="0.3">
      <c r="A314" s="1" t="s">
        <v>749</v>
      </c>
      <c r="B314" s="17" t="s">
        <v>747</v>
      </c>
      <c r="C314" s="23">
        <f t="shared" ref="C314:G314" si="129">C315</f>
        <v>11746100</v>
      </c>
      <c r="D314" s="23">
        <f t="shared" si="129"/>
        <v>0</v>
      </c>
      <c r="E314" s="23">
        <f t="shared" si="129"/>
        <v>0</v>
      </c>
      <c r="F314" s="23">
        <f t="shared" si="129"/>
        <v>746400</v>
      </c>
      <c r="G314" s="23">
        <f t="shared" si="129"/>
        <v>0</v>
      </c>
      <c r="H314" s="12">
        <f>H315</f>
        <v>12492500</v>
      </c>
    </row>
    <row r="315" spans="1:8" s="9" customFormat="1" ht="109.8" customHeight="1" x14ac:dyDescent="0.3">
      <c r="A315" s="1" t="s">
        <v>750</v>
      </c>
      <c r="B315" s="17" t="s">
        <v>748</v>
      </c>
      <c r="C315" s="12">
        <v>11746100</v>
      </c>
      <c r="D315" s="12"/>
      <c r="E315" s="12"/>
      <c r="F315" s="19">
        <v>746400</v>
      </c>
      <c r="G315" s="12"/>
      <c r="H315" s="12">
        <v>12492500</v>
      </c>
    </row>
    <row r="316" spans="1:8" s="9" customFormat="1" ht="62.4" x14ac:dyDescent="0.3">
      <c r="A316" s="1" t="s">
        <v>425</v>
      </c>
      <c r="B316" s="2" t="s">
        <v>426</v>
      </c>
      <c r="C316" s="23">
        <f t="shared" ref="C316:G316" si="130">C317</f>
        <v>6593200</v>
      </c>
      <c r="D316" s="23">
        <f t="shared" si="130"/>
        <v>0</v>
      </c>
      <c r="E316" s="23">
        <f t="shared" si="130"/>
        <v>0</v>
      </c>
      <c r="F316" s="23">
        <f t="shared" si="130"/>
        <v>0</v>
      </c>
      <c r="G316" s="23">
        <f t="shared" si="130"/>
        <v>0</v>
      </c>
      <c r="H316" s="12">
        <f>H317</f>
        <v>6593200</v>
      </c>
    </row>
    <row r="317" spans="1:8" s="9" customFormat="1" ht="62.4" x14ac:dyDescent="0.3">
      <c r="A317" s="1" t="s">
        <v>338</v>
      </c>
      <c r="B317" s="2" t="s">
        <v>28</v>
      </c>
      <c r="C317" s="23">
        <v>6593200</v>
      </c>
      <c r="D317" s="12"/>
      <c r="E317" s="12"/>
      <c r="F317" s="19"/>
      <c r="G317" s="12"/>
      <c r="H317" s="12">
        <v>6593200</v>
      </c>
    </row>
    <row r="318" spans="1:8" s="9" customFormat="1" ht="62.4" x14ac:dyDescent="0.3">
      <c r="A318" s="1" t="s">
        <v>427</v>
      </c>
      <c r="B318" s="2" t="s">
        <v>428</v>
      </c>
      <c r="C318" s="23">
        <f t="shared" ref="C318:G318" si="131">C319</f>
        <v>2070657900</v>
      </c>
      <c r="D318" s="23">
        <f t="shared" si="131"/>
        <v>0</v>
      </c>
      <c r="E318" s="23">
        <f t="shared" si="131"/>
        <v>0</v>
      </c>
      <c r="F318" s="23">
        <f t="shared" si="131"/>
        <v>0</v>
      </c>
      <c r="G318" s="23">
        <f t="shared" si="131"/>
        <v>-199784100</v>
      </c>
      <c r="H318" s="12">
        <f>H319</f>
        <v>1870873800</v>
      </c>
    </row>
    <row r="319" spans="1:8" s="9" customFormat="1" ht="62.4" x14ac:dyDescent="0.3">
      <c r="A319" s="1" t="s">
        <v>339</v>
      </c>
      <c r="B319" s="2" t="s">
        <v>29</v>
      </c>
      <c r="C319" s="23">
        <v>2070657900</v>
      </c>
      <c r="D319" s="12"/>
      <c r="E319" s="12"/>
      <c r="F319" s="19"/>
      <c r="G319" s="23">
        <v>-199784100</v>
      </c>
      <c r="H319" s="12">
        <v>1870873800</v>
      </c>
    </row>
    <row r="320" spans="1:8" s="9" customFormat="1" ht="78" x14ac:dyDescent="0.3">
      <c r="A320" s="1" t="s">
        <v>429</v>
      </c>
      <c r="B320" s="2" t="s">
        <v>430</v>
      </c>
      <c r="C320" s="23">
        <f t="shared" ref="C320:G320" si="132">C321</f>
        <v>3151800</v>
      </c>
      <c r="D320" s="23">
        <f t="shared" si="132"/>
        <v>0</v>
      </c>
      <c r="E320" s="23">
        <f t="shared" si="132"/>
        <v>0</v>
      </c>
      <c r="F320" s="23">
        <f t="shared" si="132"/>
        <v>0</v>
      </c>
      <c r="G320" s="23">
        <f t="shared" si="132"/>
        <v>0</v>
      </c>
      <c r="H320" s="12">
        <f>H321</f>
        <v>3151800</v>
      </c>
    </row>
    <row r="321" spans="1:8" s="9" customFormat="1" ht="78" x14ac:dyDescent="0.3">
      <c r="A321" s="1" t="s">
        <v>340</v>
      </c>
      <c r="B321" s="2" t="s">
        <v>30</v>
      </c>
      <c r="C321" s="23">
        <v>3151800</v>
      </c>
      <c r="D321" s="12"/>
      <c r="E321" s="12"/>
      <c r="F321" s="19"/>
      <c r="G321" s="12"/>
      <c r="H321" s="12">
        <v>3151800</v>
      </c>
    </row>
    <row r="322" spans="1:8" s="9" customFormat="1" ht="62.4" x14ac:dyDescent="0.3">
      <c r="A322" s="1" t="s">
        <v>431</v>
      </c>
      <c r="B322" s="2" t="s">
        <v>432</v>
      </c>
      <c r="C322" s="23">
        <f t="shared" ref="C322:G322" si="133">C323</f>
        <v>97693300</v>
      </c>
      <c r="D322" s="23">
        <f t="shared" si="133"/>
        <v>0</v>
      </c>
      <c r="E322" s="23">
        <f t="shared" si="133"/>
        <v>0</v>
      </c>
      <c r="F322" s="23">
        <f t="shared" si="133"/>
        <v>0</v>
      </c>
      <c r="G322" s="23">
        <f t="shared" si="133"/>
        <v>0</v>
      </c>
      <c r="H322" s="12">
        <f>H323</f>
        <v>97693300</v>
      </c>
    </row>
    <row r="323" spans="1:8" s="9" customFormat="1" ht="62.4" x14ac:dyDescent="0.3">
      <c r="A323" s="1" t="s">
        <v>341</v>
      </c>
      <c r="B323" s="2" t="s">
        <v>31</v>
      </c>
      <c r="C323" s="23">
        <v>97693300</v>
      </c>
      <c r="D323" s="12"/>
      <c r="E323" s="12"/>
      <c r="F323" s="19"/>
      <c r="G323" s="12"/>
      <c r="H323" s="12">
        <v>97693300</v>
      </c>
    </row>
    <row r="324" spans="1:8" s="9" customFormat="1" ht="86.4" customHeight="1" x14ac:dyDescent="0.3">
      <c r="A324" s="1" t="s">
        <v>433</v>
      </c>
      <c r="B324" s="2" t="s">
        <v>751</v>
      </c>
      <c r="C324" s="23">
        <f t="shared" ref="C324:G324" si="134">C325</f>
        <v>127500</v>
      </c>
      <c r="D324" s="23">
        <f t="shared" si="134"/>
        <v>0</v>
      </c>
      <c r="E324" s="23">
        <f t="shared" si="134"/>
        <v>0</v>
      </c>
      <c r="F324" s="23">
        <f t="shared" si="134"/>
        <v>0</v>
      </c>
      <c r="G324" s="23">
        <f t="shared" si="134"/>
        <v>0</v>
      </c>
      <c r="H324" s="12">
        <f>H325</f>
        <v>127500</v>
      </c>
    </row>
    <row r="325" spans="1:8" s="9" customFormat="1" ht="100.2" customHeight="1" x14ac:dyDescent="0.3">
      <c r="A325" s="1" t="s">
        <v>342</v>
      </c>
      <c r="B325" s="2" t="s">
        <v>752</v>
      </c>
      <c r="C325" s="23">
        <v>127500</v>
      </c>
      <c r="D325" s="12"/>
      <c r="E325" s="12"/>
      <c r="F325" s="19"/>
      <c r="G325" s="12"/>
      <c r="H325" s="12">
        <v>127500</v>
      </c>
    </row>
    <row r="326" spans="1:8" s="9" customFormat="1" ht="31.2" x14ac:dyDescent="0.3">
      <c r="A326" s="1" t="s">
        <v>434</v>
      </c>
      <c r="B326" s="2" t="s">
        <v>435</v>
      </c>
      <c r="C326" s="23">
        <f t="shared" ref="C326:G326" si="135">C327</f>
        <v>919295400</v>
      </c>
      <c r="D326" s="23">
        <f t="shared" si="135"/>
        <v>0</v>
      </c>
      <c r="E326" s="23">
        <f t="shared" si="135"/>
        <v>0</v>
      </c>
      <c r="F326" s="23">
        <f t="shared" si="135"/>
        <v>-120000000</v>
      </c>
      <c r="G326" s="23">
        <f t="shared" si="135"/>
        <v>0</v>
      </c>
      <c r="H326" s="12">
        <f>H327</f>
        <v>799295400</v>
      </c>
    </row>
    <row r="327" spans="1:8" s="9" customFormat="1" ht="34.200000000000003" customHeight="1" x14ac:dyDescent="0.3">
      <c r="A327" s="1" t="s">
        <v>343</v>
      </c>
      <c r="B327" s="2" t="s">
        <v>32</v>
      </c>
      <c r="C327" s="23">
        <v>919295400</v>
      </c>
      <c r="D327" s="12"/>
      <c r="E327" s="12"/>
      <c r="F327" s="19">
        <v>-120000000</v>
      </c>
      <c r="G327" s="12"/>
      <c r="H327" s="12">
        <v>799295400</v>
      </c>
    </row>
    <row r="328" spans="1:8" s="9" customFormat="1" ht="46.8" x14ac:dyDescent="0.3">
      <c r="A328" s="1" t="s">
        <v>436</v>
      </c>
      <c r="B328" s="2" t="s">
        <v>437</v>
      </c>
      <c r="C328" s="23">
        <f t="shared" ref="C328:G328" si="136">C329</f>
        <v>8708700</v>
      </c>
      <c r="D328" s="23">
        <f t="shared" si="136"/>
        <v>0</v>
      </c>
      <c r="E328" s="23">
        <f t="shared" si="136"/>
        <v>0</v>
      </c>
      <c r="F328" s="23">
        <f t="shared" si="136"/>
        <v>0</v>
      </c>
      <c r="G328" s="23">
        <f t="shared" si="136"/>
        <v>-2146100</v>
      </c>
      <c r="H328" s="12">
        <f>H329</f>
        <v>6562600</v>
      </c>
    </row>
    <row r="329" spans="1:8" s="9" customFormat="1" ht="49.2" customHeight="1" x14ac:dyDescent="0.3">
      <c r="A329" s="1" t="s">
        <v>344</v>
      </c>
      <c r="B329" s="2" t="s">
        <v>33</v>
      </c>
      <c r="C329" s="12">
        <v>8708700</v>
      </c>
      <c r="D329" s="12"/>
      <c r="E329" s="12"/>
      <c r="F329" s="19"/>
      <c r="G329" s="12">
        <v>-2146100</v>
      </c>
      <c r="H329" s="12">
        <v>6562600</v>
      </c>
    </row>
    <row r="330" spans="1:8" s="9" customFormat="1" ht="100.8" customHeight="1" x14ac:dyDescent="0.3">
      <c r="A330" s="1" t="s">
        <v>438</v>
      </c>
      <c r="B330" s="2" t="s">
        <v>753</v>
      </c>
      <c r="C330" s="23">
        <f t="shared" ref="C330:G330" si="137">C331</f>
        <v>5449900</v>
      </c>
      <c r="D330" s="23">
        <f t="shared" si="137"/>
        <v>0</v>
      </c>
      <c r="E330" s="23">
        <f t="shared" si="137"/>
        <v>0</v>
      </c>
      <c r="F330" s="23">
        <f t="shared" si="137"/>
        <v>0</v>
      </c>
      <c r="G330" s="23">
        <f t="shared" si="137"/>
        <v>-306700</v>
      </c>
      <c r="H330" s="12">
        <f>H331</f>
        <v>5143200</v>
      </c>
    </row>
    <row r="331" spans="1:8" s="9" customFormat="1" ht="114" customHeight="1" x14ac:dyDescent="0.3">
      <c r="A331" s="1" t="s">
        <v>345</v>
      </c>
      <c r="B331" s="2" t="s">
        <v>754</v>
      </c>
      <c r="C331" s="12">
        <v>5449900</v>
      </c>
      <c r="D331" s="12"/>
      <c r="E331" s="12"/>
      <c r="F331" s="19"/>
      <c r="G331" s="12">
        <v>-306700</v>
      </c>
      <c r="H331" s="12">
        <v>5143200</v>
      </c>
    </row>
    <row r="332" spans="1:8" s="9" customFormat="1" ht="97.2" customHeight="1" x14ac:dyDescent="0.3">
      <c r="A332" s="1" t="s">
        <v>439</v>
      </c>
      <c r="B332" s="2" t="s">
        <v>755</v>
      </c>
      <c r="C332" s="23">
        <f t="shared" ref="C332:G332" si="138">C333</f>
        <v>105800</v>
      </c>
      <c r="D332" s="23">
        <f t="shared" si="138"/>
        <v>0</v>
      </c>
      <c r="E332" s="23">
        <f t="shared" si="138"/>
        <v>0</v>
      </c>
      <c r="F332" s="23">
        <f t="shared" si="138"/>
        <v>0</v>
      </c>
      <c r="G332" s="23">
        <f t="shared" si="138"/>
        <v>0</v>
      </c>
      <c r="H332" s="12">
        <f>H333</f>
        <v>105800</v>
      </c>
    </row>
    <row r="333" spans="1:8" s="9" customFormat="1" ht="112.8" customHeight="1" x14ac:dyDescent="0.3">
      <c r="A333" s="1" t="s">
        <v>346</v>
      </c>
      <c r="B333" s="2" t="s">
        <v>756</v>
      </c>
      <c r="C333" s="23">
        <v>105800</v>
      </c>
      <c r="D333" s="12"/>
      <c r="E333" s="12"/>
      <c r="F333" s="19"/>
      <c r="G333" s="12"/>
      <c r="H333" s="12">
        <v>105800</v>
      </c>
    </row>
    <row r="334" spans="1:8" s="9" customFormat="1" ht="84.6" customHeight="1" x14ac:dyDescent="0.3">
      <c r="A334" s="1" t="s">
        <v>347</v>
      </c>
      <c r="B334" s="2" t="s">
        <v>757</v>
      </c>
      <c r="C334" s="23">
        <v>1051234200</v>
      </c>
      <c r="D334" s="12"/>
      <c r="E334" s="12"/>
      <c r="F334" s="23">
        <v>-547345200</v>
      </c>
      <c r="G334" s="12">
        <v>-22475000</v>
      </c>
      <c r="H334" s="12">
        <v>481414000</v>
      </c>
    </row>
    <row r="335" spans="1:8" s="9" customFormat="1" ht="117" customHeight="1" x14ac:dyDescent="0.3">
      <c r="A335" s="1" t="s">
        <v>440</v>
      </c>
      <c r="B335" s="2" t="s">
        <v>758</v>
      </c>
      <c r="C335" s="23">
        <f t="shared" ref="C335:G335" si="139">C336</f>
        <v>527658100</v>
      </c>
      <c r="D335" s="23">
        <f t="shared" si="139"/>
        <v>0</v>
      </c>
      <c r="E335" s="23">
        <f t="shared" si="139"/>
        <v>0</v>
      </c>
      <c r="F335" s="23">
        <f t="shared" si="139"/>
        <v>-40539900</v>
      </c>
      <c r="G335" s="23">
        <f t="shared" si="139"/>
        <v>0</v>
      </c>
      <c r="H335" s="12">
        <f>H336</f>
        <v>487118200</v>
      </c>
    </row>
    <row r="336" spans="1:8" s="9" customFormat="1" ht="130.80000000000001" customHeight="1" x14ac:dyDescent="0.3">
      <c r="A336" s="1" t="s">
        <v>348</v>
      </c>
      <c r="B336" s="2" t="s">
        <v>759</v>
      </c>
      <c r="C336" s="12">
        <v>527658100</v>
      </c>
      <c r="D336" s="12"/>
      <c r="E336" s="12"/>
      <c r="F336" s="19">
        <v>-40539900</v>
      </c>
      <c r="G336" s="12"/>
      <c r="H336" s="12">
        <v>487118200</v>
      </c>
    </row>
    <row r="337" spans="1:8" s="9" customFormat="1" ht="19.8" customHeight="1" x14ac:dyDescent="0.3">
      <c r="A337" s="1" t="s">
        <v>441</v>
      </c>
      <c r="B337" s="2" t="s">
        <v>442</v>
      </c>
      <c r="C337" s="23">
        <f t="shared" ref="C337:G337" si="140">C338</f>
        <v>9420200</v>
      </c>
      <c r="D337" s="23">
        <f t="shared" si="140"/>
        <v>0</v>
      </c>
      <c r="E337" s="23">
        <f t="shared" si="140"/>
        <v>0</v>
      </c>
      <c r="F337" s="23">
        <f t="shared" si="140"/>
        <v>0</v>
      </c>
      <c r="G337" s="23">
        <f t="shared" si="140"/>
        <v>0</v>
      </c>
      <c r="H337" s="12">
        <f>H338</f>
        <v>9420200</v>
      </c>
    </row>
    <row r="338" spans="1:8" s="9" customFormat="1" ht="31.2" x14ac:dyDescent="0.3">
      <c r="A338" s="1" t="s">
        <v>349</v>
      </c>
      <c r="B338" s="2" t="s">
        <v>34</v>
      </c>
      <c r="C338" s="23">
        <v>9420200</v>
      </c>
      <c r="D338" s="12"/>
      <c r="E338" s="12"/>
      <c r="F338" s="19"/>
      <c r="G338" s="12"/>
      <c r="H338" s="12">
        <v>9420200</v>
      </c>
    </row>
    <row r="339" spans="1:8" s="9" customFormat="1" ht="66.599999999999994" customHeight="1" x14ac:dyDescent="0.3">
      <c r="A339" s="1" t="s">
        <v>443</v>
      </c>
      <c r="B339" s="2" t="s">
        <v>444</v>
      </c>
      <c r="C339" s="23">
        <f t="shared" ref="C339:G339" si="141">C340</f>
        <v>20069700</v>
      </c>
      <c r="D339" s="23">
        <f t="shared" si="141"/>
        <v>0</v>
      </c>
      <c r="E339" s="23">
        <f t="shared" si="141"/>
        <v>0</v>
      </c>
      <c r="F339" s="23">
        <f t="shared" si="141"/>
        <v>0</v>
      </c>
      <c r="G339" s="23">
        <f t="shared" si="141"/>
        <v>0</v>
      </c>
      <c r="H339" s="12">
        <f>H340</f>
        <v>20069700</v>
      </c>
    </row>
    <row r="340" spans="1:8" s="9" customFormat="1" ht="78" x14ac:dyDescent="0.3">
      <c r="A340" s="1" t="s">
        <v>350</v>
      </c>
      <c r="B340" s="2" t="s">
        <v>35</v>
      </c>
      <c r="C340" s="23">
        <v>20069700</v>
      </c>
      <c r="D340" s="12"/>
      <c r="E340" s="12"/>
      <c r="F340" s="19"/>
      <c r="G340" s="12"/>
      <c r="H340" s="12">
        <v>20069700</v>
      </c>
    </row>
    <row r="341" spans="1:8" s="9" customFormat="1" ht="67.2" customHeight="1" x14ac:dyDescent="0.3">
      <c r="A341" s="1" t="s">
        <v>445</v>
      </c>
      <c r="B341" s="2" t="s">
        <v>446</v>
      </c>
      <c r="C341" s="23">
        <f t="shared" ref="C341:G341" si="142">C342</f>
        <v>40716000</v>
      </c>
      <c r="D341" s="23">
        <f t="shared" si="142"/>
        <v>0</v>
      </c>
      <c r="E341" s="23">
        <f t="shared" si="142"/>
        <v>0</v>
      </c>
      <c r="F341" s="23">
        <f t="shared" si="142"/>
        <v>14337200</v>
      </c>
      <c r="G341" s="23">
        <f t="shared" si="142"/>
        <v>0</v>
      </c>
      <c r="H341" s="12">
        <f>H342</f>
        <v>55053200</v>
      </c>
    </row>
    <row r="342" spans="1:8" s="9" customFormat="1" ht="78" x14ac:dyDescent="0.3">
      <c r="A342" s="1" t="s">
        <v>351</v>
      </c>
      <c r="B342" s="2" t="s">
        <v>36</v>
      </c>
      <c r="C342" s="12">
        <v>40716000</v>
      </c>
      <c r="D342" s="12"/>
      <c r="E342" s="12"/>
      <c r="F342" s="19">
        <v>14337200</v>
      </c>
      <c r="G342" s="12"/>
      <c r="H342" s="12">
        <v>55053200</v>
      </c>
    </row>
    <row r="343" spans="1:8" s="9" customFormat="1" ht="100.2" customHeight="1" x14ac:dyDescent="0.3">
      <c r="A343" s="1" t="s">
        <v>447</v>
      </c>
      <c r="B343" s="2" t="s">
        <v>448</v>
      </c>
      <c r="C343" s="23">
        <f t="shared" ref="C343:G343" si="143">C344</f>
        <v>290352700</v>
      </c>
      <c r="D343" s="23">
        <f t="shared" si="143"/>
        <v>0</v>
      </c>
      <c r="E343" s="23">
        <f t="shared" si="143"/>
        <v>0</v>
      </c>
      <c r="F343" s="23">
        <f t="shared" si="143"/>
        <v>13031600</v>
      </c>
      <c r="G343" s="23">
        <f t="shared" si="143"/>
        <v>0</v>
      </c>
      <c r="H343" s="12">
        <f>H344</f>
        <v>303384300</v>
      </c>
    </row>
    <row r="344" spans="1:8" s="9" customFormat="1" ht="109.2" x14ac:dyDescent="0.3">
      <c r="A344" s="1" t="s">
        <v>352</v>
      </c>
      <c r="B344" s="2" t="s">
        <v>168</v>
      </c>
      <c r="C344" s="12">
        <v>290352700</v>
      </c>
      <c r="D344" s="12"/>
      <c r="E344" s="12"/>
      <c r="F344" s="19">
        <v>13031600</v>
      </c>
      <c r="G344" s="12"/>
      <c r="H344" s="12">
        <v>303384300</v>
      </c>
    </row>
    <row r="345" spans="1:8" s="9" customFormat="1" ht="31.2" x14ac:dyDescent="0.3">
      <c r="A345" s="1" t="s">
        <v>648</v>
      </c>
      <c r="B345" s="2" t="s">
        <v>650</v>
      </c>
      <c r="C345" s="23">
        <f t="shared" ref="C345:G345" si="144">C346</f>
        <v>18536300</v>
      </c>
      <c r="D345" s="23">
        <f t="shared" si="144"/>
        <v>0</v>
      </c>
      <c r="E345" s="23">
        <f t="shared" si="144"/>
        <v>0</v>
      </c>
      <c r="F345" s="23">
        <f t="shared" si="144"/>
        <v>0</v>
      </c>
      <c r="G345" s="23">
        <f t="shared" si="144"/>
        <v>0</v>
      </c>
      <c r="H345" s="12">
        <f>H346</f>
        <v>18536300</v>
      </c>
    </row>
    <row r="346" spans="1:8" s="9" customFormat="1" ht="31.2" x14ac:dyDescent="0.3">
      <c r="A346" s="1" t="s">
        <v>649</v>
      </c>
      <c r="B346" s="2" t="s">
        <v>651</v>
      </c>
      <c r="C346" s="23">
        <v>18536300</v>
      </c>
      <c r="D346" s="12"/>
      <c r="E346" s="12"/>
      <c r="F346" s="19"/>
      <c r="G346" s="12"/>
      <c r="H346" s="12">
        <v>18536300</v>
      </c>
    </row>
    <row r="347" spans="1:8" s="9" customFormat="1" ht="34.200000000000003" customHeight="1" x14ac:dyDescent="0.3">
      <c r="A347" s="1" t="s">
        <v>449</v>
      </c>
      <c r="B347" s="2" t="s">
        <v>450</v>
      </c>
      <c r="C347" s="23">
        <f t="shared" ref="C347:G347" si="145">C348</f>
        <v>1223695200</v>
      </c>
      <c r="D347" s="23">
        <f t="shared" si="145"/>
        <v>0</v>
      </c>
      <c r="E347" s="23">
        <f t="shared" si="145"/>
        <v>0</v>
      </c>
      <c r="F347" s="23">
        <f t="shared" si="145"/>
        <v>0</v>
      </c>
      <c r="G347" s="23">
        <f t="shared" si="145"/>
        <v>-24608400</v>
      </c>
      <c r="H347" s="12">
        <f>H348</f>
        <v>1199086800</v>
      </c>
    </row>
    <row r="348" spans="1:8" s="9" customFormat="1" ht="46.8" x14ac:dyDescent="0.3">
      <c r="A348" s="1" t="s">
        <v>353</v>
      </c>
      <c r="B348" s="2" t="s">
        <v>169</v>
      </c>
      <c r="C348" s="23">
        <v>1223695200</v>
      </c>
      <c r="D348" s="12"/>
      <c r="E348" s="12"/>
      <c r="F348" s="19"/>
      <c r="G348" s="12">
        <v>-24608400</v>
      </c>
      <c r="H348" s="12">
        <v>1199086800</v>
      </c>
    </row>
    <row r="349" spans="1:8" s="9" customFormat="1" ht="31.2" x14ac:dyDescent="0.3">
      <c r="A349" s="1" t="s">
        <v>354</v>
      </c>
      <c r="B349" s="2" t="s">
        <v>37</v>
      </c>
      <c r="C349" s="23">
        <v>93221200</v>
      </c>
      <c r="D349" s="12"/>
      <c r="E349" s="12"/>
      <c r="F349" s="19"/>
      <c r="G349" s="12"/>
      <c r="H349" s="12">
        <v>93221200</v>
      </c>
    </row>
    <row r="350" spans="1:8" x14ac:dyDescent="0.3">
      <c r="A350" s="15" t="s">
        <v>355</v>
      </c>
      <c r="B350" s="16" t="s">
        <v>0</v>
      </c>
      <c r="C350" s="22">
        <f t="shared" ref="C350:G350" si="146">C351+C352+C353+C355+C356+C358+C360+C361+C363+C365+C366+C368+C370+C372+C374+C376+C378+C380</f>
        <v>10042925900</v>
      </c>
      <c r="D350" s="22">
        <f t="shared" si="146"/>
        <v>226067400</v>
      </c>
      <c r="E350" s="22">
        <f t="shared" si="146"/>
        <v>1020115900</v>
      </c>
      <c r="F350" s="22">
        <f t="shared" si="146"/>
        <v>1615490200</v>
      </c>
      <c r="G350" s="22">
        <f t="shared" si="146"/>
        <v>1273851800</v>
      </c>
      <c r="H350" s="11">
        <f>H351+H352+H353+H355+H356+H358+H360+H361+H363+H365+H366+H368+H370+H372+H374+H376+H378+H380</f>
        <v>14178451200</v>
      </c>
    </row>
    <row r="351" spans="1:8" ht="50.4" customHeight="1" x14ac:dyDescent="0.3">
      <c r="A351" s="1" t="s">
        <v>356</v>
      </c>
      <c r="B351" s="2" t="s">
        <v>178</v>
      </c>
      <c r="C351" s="12">
        <v>14913600</v>
      </c>
      <c r="D351" s="12"/>
      <c r="E351" s="12"/>
      <c r="F351" s="19"/>
      <c r="G351" s="12">
        <v>-6219600</v>
      </c>
      <c r="H351" s="12">
        <v>8694000</v>
      </c>
    </row>
    <row r="352" spans="1:8" ht="46.8" x14ac:dyDescent="0.3">
      <c r="A352" s="1" t="s">
        <v>357</v>
      </c>
      <c r="B352" s="2" t="s">
        <v>179</v>
      </c>
      <c r="C352" s="12">
        <v>6221200</v>
      </c>
      <c r="D352" s="12"/>
      <c r="E352" s="12"/>
      <c r="F352" s="19"/>
      <c r="G352" s="12">
        <v>-2050800</v>
      </c>
      <c r="H352" s="12">
        <v>4170400</v>
      </c>
    </row>
    <row r="353" spans="1:8" ht="46.8" x14ac:dyDescent="0.3">
      <c r="A353" s="1" t="s">
        <v>451</v>
      </c>
      <c r="B353" s="2" t="s">
        <v>452</v>
      </c>
      <c r="C353" s="23">
        <f t="shared" ref="C353:G353" si="147">C354</f>
        <v>107253500</v>
      </c>
      <c r="D353" s="23">
        <f t="shared" si="147"/>
        <v>0</v>
      </c>
      <c r="E353" s="23">
        <f t="shared" si="147"/>
        <v>0</v>
      </c>
      <c r="F353" s="23">
        <f t="shared" si="147"/>
        <v>0</v>
      </c>
      <c r="G353" s="23">
        <f t="shared" si="147"/>
        <v>0</v>
      </c>
      <c r="H353" s="12">
        <f>H354</f>
        <v>107253500</v>
      </c>
    </row>
    <row r="354" spans="1:8" ht="46.8" x14ac:dyDescent="0.3">
      <c r="A354" s="1" t="s">
        <v>358</v>
      </c>
      <c r="B354" s="2" t="s">
        <v>38</v>
      </c>
      <c r="C354" s="23">
        <v>107253500</v>
      </c>
      <c r="D354" s="12"/>
      <c r="E354" s="12"/>
      <c r="F354" s="19"/>
      <c r="G354" s="12"/>
      <c r="H354" s="12">
        <v>107253500</v>
      </c>
    </row>
    <row r="355" spans="1:8" ht="62.4" x14ac:dyDescent="0.3">
      <c r="A355" s="1" t="s">
        <v>359</v>
      </c>
      <c r="B355" s="2" t="s">
        <v>652</v>
      </c>
      <c r="C355" s="23">
        <v>233218000</v>
      </c>
      <c r="D355" s="12"/>
      <c r="E355" s="12"/>
      <c r="F355" s="19"/>
      <c r="G355" s="12"/>
      <c r="H355" s="12">
        <v>233218000</v>
      </c>
    </row>
    <row r="356" spans="1:8" ht="46.8" x14ac:dyDescent="0.3">
      <c r="A356" s="1" t="s">
        <v>453</v>
      </c>
      <c r="B356" s="2" t="s">
        <v>454</v>
      </c>
      <c r="C356" s="23">
        <f t="shared" ref="C356:G356" si="148">C357</f>
        <v>125613600</v>
      </c>
      <c r="D356" s="23">
        <f t="shared" si="148"/>
        <v>0</v>
      </c>
      <c r="E356" s="23">
        <f t="shared" si="148"/>
        <v>0</v>
      </c>
      <c r="F356" s="23">
        <f t="shared" si="148"/>
        <v>0</v>
      </c>
      <c r="G356" s="23">
        <f t="shared" si="148"/>
        <v>0</v>
      </c>
      <c r="H356" s="12">
        <f>H357</f>
        <v>125613600</v>
      </c>
    </row>
    <row r="357" spans="1:8" ht="53.4" customHeight="1" x14ac:dyDescent="0.3">
      <c r="A357" s="1" t="s">
        <v>360</v>
      </c>
      <c r="B357" s="2" t="s">
        <v>39</v>
      </c>
      <c r="C357" s="23">
        <v>125613600</v>
      </c>
      <c r="D357" s="12"/>
      <c r="E357" s="12"/>
      <c r="F357" s="19"/>
      <c r="G357" s="12"/>
      <c r="H357" s="12">
        <v>125613600</v>
      </c>
    </row>
    <row r="358" spans="1:8" ht="192" customHeight="1" x14ac:dyDescent="0.3">
      <c r="A358" s="1" t="s">
        <v>455</v>
      </c>
      <c r="B358" s="2" t="s">
        <v>653</v>
      </c>
      <c r="C358" s="23">
        <f t="shared" ref="C358:G358" si="149">C359</f>
        <v>3777600</v>
      </c>
      <c r="D358" s="23">
        <f t="shared" si="149"/>
        <v>0</v>
      </c>
      <c r="E358" s="23">
        <f t="shared" si="149"/>
        <v>0</v>
      </c>
      <c r="F358" s="23">
        <f t="shared" si="149"/>
        <v>0</v>
      </c>
      <c r="G358" s="23">
        <f t="shared" si="149"/>
        <v>0</v>
      </c>
      <c r="H358" s="12">
        <f>H359</f>
        <v>3777600</v>
      </c>
    </row>
    <row r="359" spans="1:8" ht="206.4" customHeight="1" x14ac:dyDescent="0.3">
      <c r="A359" s="1" t="s">
        <v>361</v>
      </c>
      <c r="B359" s="2" t="s">
        <v>654</v>
      </c>
      <c r="C359" s="23">
        <v>3777600</v>
      </c>
      <c r="D359" s="12"/>
      <c r="E359" s="12"/>
      <c r="F359" s="19"/>
      <c r="G359" s="12"/>
      <c r="H359" s="12">
        <v>3777600</v>
      </c>
    </row>
    <row r="360" spans="1:8" ht="62.4" x14ac:dyDescent="0.3">
      <c r="A360" s="1" t="s">
        <v>655</v>
      </c>
      <c r="B360" s="2" t="s">
        <v>170</v>
      </c>
      <c r="C360" s="12">
        <v>0</v>
      </c>
      <c r="D360" s="12">
        <v>11000</v>
      </c>
      <c r="E360" s="12">
        <v>11500</v>
      </c>
      <c r="F360" s="19">
        <v>18500</v>
      </c>
      <c r="G360" s="12">
        <v>10000</v>
      </c>
      <c r="H360" s="12">
        <v>51000</v>
      </c>
    </row>
    <row r="361" spans="1:8" ht="67.8" customHeight="1" x14ac:dyDescent="0.3">
      <c r="A361" s="1" t="s">
        <v>762</v>
      </c>
      <c r="B361" s="2" t="s">
        <v>760</v>
      </c>
      <c r="C361" s="23">
        <f t="shared" ref="C361:G361" si="150">C362</f>
        <v>19500000</v>
      </c>
      <c r="D361" s="23">
        <f t="shared" si="150"/>
        <v>0</v>
      </c>
      <c r="E361" s="23">
        <f t="shared" si="150"/>
        <v>0</v>
      </c>
      <c r="F361" s="23">
        <f t="shared" si="150"/>
        <v>0</v>
      </c>
      <c r="G361" s="23">
        <f t="shared" si="150"/>
        <v>0</v>
      </c>
      <c r="H361" s="12">
        <f>H362</f>
        <v>19500000</v>
      </c>
    </row>
    <row r="362" spans="1:8" ht="83.4" customHeight="1" x14ac:dyDescent="0.3">
      <c r="A362" s="1" t="s">
        <v>762</v>
      </c>
      <c r="B362" s="2" t="s">
        <v>761</v>
      </c>
      <c r="C362" s="23">
        <v>19500000</v>
      </c>
      <c r="D362" s="12"/>
      <c r="E362" s="12"/>
      <c r="F362" s="19"/>
      <c r="G362" s="12"/>
      <c r="H362" s="12">
        <v>19500000</v>
      </c>
    </row>
    <row r="363" spans="1:8" ht="62.4" x14ac:dyDescent="0.3">
      <c r="A363" s="1" t="s">
        <v>680</v>
      </c>
      <c r="B363" s="2" t="s">
        <v>678</v>
      </c>
      <c r="C363" s="23">
        <f t="shared" ref="C363:G363" si="151">C364</f>
        <v>576916200</v>
      </c>
      <c r="D363" s="23">
        <f t="shared" si="151"/>
        <v>0</v>
      </c>
      <c r="E363" s="23">
        <f t="shared" si="151"/>
        <v>0</v>
      </c>
      <c r="F363" s="23">
        <f t="shared" si="151"/>
        <v>0</v>
      </c>
      <c r="G363" s="23">
        <f t="shared" si="151"/>
        <v>0</v>
      </c>
      <c r="H363" s="12">
        <f>H364</f>
        <v>576916200</v>
      </c>
    </row>
    <row r="364" spans="1:8" ht="69.599999999999994" customHeight="1" x14ac:dyDescent="0.3">
      <c r="A364" s="1" t="s">
        <v>681</v>
      </c>
      <c r="B364" s="2" t="s">
        <v>679</v>
      </c>
      <c r="C364" s="23">
        <v>576916200</v>
      </c>
      <c r="D364" s="12"/>
      <c r="E364" s="12"/>
      <c r="F364" s="19"/>
      <c r="G364" s="12"/>
      <c r="H364" s="12">
        <v>576916200</v>
      </c>
    </row>
    <row r="365" spans="1:8" ht="78" x14ac:dyDescent="0.3">
      <c r="A365" s="1" t="s">
        <v>868</v>
      </c>
      <c r="B365" s="2" t="s">
        <v>867</v>
      </c>
      <c r="C365" s="12">
        <v>0</v>
      </c>
      <c r="D365" s="12"/>
      <c r="E365" s="12"/>
      <c r="F365" s="19"/>
      <c r="G365" s="12">
        <v>411749400</v>
      </c>
      <c r="H365" s="12">
        <v>411749400</v>
      </c>
    </row>
    <row r="366" spans="1:8" ht="31.2" x14ac:dyDescent="0.3">
      <c r="A366" s="1" t="s">
        <v>844</v>
      </c>
      <c r="B366" s="2" t="s">
        <v>842</v>
      </c>
      <c r="C366" s="23">
        <f t="shared" ref="C366:G366" si="152">C367</f>
        <v>0</v>
      </c>
      <c r="D366" s="23">
        <f t="shared" si="152"/>
        <v>0</v>
      </c>
      <c r="E366" s="23">
        <f t="shared" si="152"/>
        <v>0</v>
      </c>
      <c r="F366" s="23">
        <f t="shared" si="152"/>
        <v>374000000</v>
      </c>
      <c r="G366" s="23">
        <f t="shared" si="152"/>
        <v>0</v>
      </c>
      <c r="H366" s="12">
        <f>H367</f>
        <v>374000000</v>
      </c>
    </row>
    <row r="367" spans="1:8" ht="46.8" x14ac:dyDescent="0.3">
      <c r="A367" s="1" t="s">
        <v>845</v>
      </c>
      <c r="B367" s="2" t="s">
        <v>843</v>
      </c>
      <c r="C367" s="12">
        <v>0</v>
      </c>
      <c r="D367" s="12"/>
      <c r="E367" s="12"/>
      <c r="F367" s="19">
        <v>374000000</v>
      </c>
      <c r="G367" s="12"/>
      <c r="H367" s="12">
        <v>374000000</v>
      </c>
    </row>
    <row r="368" spans="1:8" ht="62.4" x14ac:dyDescent="0.3">
      <c r="A368" s="1" t="s">
        <v>456</v>
      </c>
      <c r="B368" s="2" t="s">
        <v>457</v>
      </c>
      <c r="C368" s="23">
        <f t="shared" ref="C368:G368" si="153">C369</f>
        <v>539486000</v>
      </c>
      <c r="D368" s="23">
        <f t="shared" si="153"/>
        <v>200000000</v>
      </c>
      <c r="E368" s="23">
        <f t="shared" si="153"/>
        <v>516514000</v>
      </c>
      <c r="F368" s="23">
        <f t="shared" si="153"/>
        <v>400000000</v>
      </c>
      <c r="G368" s="23">
        <f t="shared" si="153"/>
        <v>200000000</v>
      </c>
      <c r="H368" s="12">
        <f>H369</f>
        <v>1856000000</v>
      </c>
    </row>
    <row r="369" spans="1:8" ht="62.4" x14ac:dyDescent="0.3">
      <c r="A369" s="1" t="s">
        <v>362</v>
      </c>
      <c r="B369" s="2" t="s">
        <v>22</v>
      </c>
      <c r="C369" s="12">
        <v>539486000</v>
      </c>
      <c r="D369" s="12">
        <v>200000000</v>
      </c>
      <c r="E369" s="12">
        <v>516514000</v>
      </c>
      <c r="F369" s="19">
        <v>400000000</v>
      </c>
      <c r="G369" s="12">
        <v>200000000</v>
      </c>
      <c r="H369" s="12">
        <v>1856000000</v>
      </c>
    </row>
    <row r="370" spans="1:8" ht="50.4" customHeight="1" x14ac:dyDescent="0.3">
      <c r="A370" s="1" t="s">
        <v>458</v>
      </c>
      <c r="B370" s="2" t="s">
        <v>459</v>
      </c>
      <c r="C370" s="23">
        <f t="shared" ref="C370:G370" si="154">C371</f>
        <v>8410352500</v>
      </c>
      <c r="D370" s="23">
        <f t="shared" si="154"/>
        <v>0</v>
      </c>
      <c r="E370" s="23">
        <f t="shared" si="154"/>
        <v>0</v>
      </c>
      <c r="F370" s="23">
        <f t="shared" si="154"/>
        <v>0</v>
      </c>
      <c r="G370" s="23">
        <f t="shared" si="154"/>
        <v>-712260400</v>
      </c>
      <c r="H370" s="12">
        <f>H371</f>
        <v>7698092100</v>
      </c>
    </row>
    <row r="371" spans="1:8" ht="62.4" x14ac:dyDescent="0.3">
      <c r="A371" s="1" t="s">
        <v>363</v>
      </c>
      <c r="B371" s="2" t="s">
        <v>171</v>
      </c>
      <c r="C371" s="23">
        <v>8410352500</v>
      </c>
      <c r="D371" s="12"/>
      <c r="E371" s="12"/>
      <c r="F371" s="19"/>
      <c r="G371" s="12">
        <v>-712260400</v>
      </c>
      <c r="H371" s="12">
        <v>7698092100</v>
      </c>
    </row>
    <row r="372" spans="1:8" ht="31.2" x14ac:dyDescent="0.3">
      <c r="A372" s="1" t="s">
        <v>504</v>
      </c>
      <c r="B372" s="2" t="s">
        <v>506</v>
      </c>
      <c r="C372" s="23">
        <f t="shared" ref="C372:G372" si="155">C373</f>
        <v>300000</v>
      </c>
      <c r="D372" s="23">
        <f t="shared" si="155"/>
        <v>0</v>
      </c>
      <c r="E372" s="23">
        <f t="shared" si="155"/>
        <v>0</v>
      </c>
      <c r="F372" s="23">
        <f t="shared" si="155"/>
        <v>0</v>
      </c>
      <c r="G372" s="23">
        <f t="shared" si="155"/>
        <v>0</v>
      </c>
      <c r="H372" s="12">
        <f>H373</f>
        <v>300000</v>
      </c>
    </row>
    <row r="373" spans="1:8" ht="35.4" customHeight="1" x14ac:dyDescent="0.3">
      <c r="A373" s="1" t="s">
        <v>505</v>
      </c>
      <c r="B373" s="2" t="s">
        <v>507</v>
      </c>
      <c r="C373" s="23">
        <v>300000</v>
      </c>
      <c r="D373" s="12"/>
      <c r="E373" s="12"/>
      <c r="F373" s="19"/>
      <c r="G373" s="12"/>
      <c r="H373" s="12">
        <v>300000</v>
      </c>
    </row>
    <row r="374" spans="1:8" ht="35.4" customHeight="1" x14ac:dyDescent="0.3">
      <c r="A374" s="1" t="s">
        <v>765</v>
      </c>
      <c r="B374" s="2" t="s">
        <v>763</v>
      </c>
      <c r="C374" s="23">
        <f t="shared" ref="C374:G374" si="156">C375</f>
        <v>5000000</v>
      </c>
      <c r="D374" s="23">
        <f t="shared" si="156"/>
        <v>0</v>
      </c>
      <c r="E374" s="23">
        <f t="shared" si="156"/>
        <v>0</v>
      </c>
      <c r="F374" s="23">
        <f t="shared" si="156"/>
        <v>5000000</v>
      </c>
      <c r="G374" s="23">
        <f t="shared" si="156"/>
        <v>0</v>
      </c>
      <c r="H374" s="12">
        <f>H375</f>
        <v>10000000</v>
      </c>
    </row>
    <row r="375" spans="1:8" ht="51" customHeight="1" x14ac:dyDescent="0.3">
      <c r="A375" s="1" t="s">
        <v>766</v>
      </c>
      <c r="B375" s="2" t="s">
        <v>764</v>
      </c>
      <c r="C375" s="12">
        <v>5000000</v>
      </c>
      <c r="D375" s="12"/>
      <c r="E375" s="12"/>
      <c r="F375" s="19">
        <v>5000000</v>
      </c>
      <c r="G375" s="12"/>
      <c r="H375" s="12">
        <v>10000000</v>
      </c>
    </row>
    <row r="376" spans="1:8" ht="62.4" x14ac:dyDescent="0.3">
      <c r="A376" s="1" t="s">
        <v>460</v>
      </c>
      <c r="B376" s="2" t="s">
        <v>461</v>
      </c>
      <c r="C376" s="23">
        <f t="shared" ref="C376:G376" si="157">C377</f>
        <v>373700</v>
      </c>
      <c r="D376" s="23">
        <f t="shared" si="157"/>
        <v>0</v>
      </c>
      <c r="E376" s="23">
        <f t="shared" si="157"/>
        <v>0</v>
      </c>
      <c r="F376" s="23">
        <f t="shared" si="157"/>
        <v>0</v>
      </c>
      <c r="G376" s="23">
        <f t="shared" si="157"/>
        <v>0</v>
      </c>
      <c r="H376" s="12">
        <f>H377</f>
        <v>373700</v>
      </c>
    </row>
    <row r="377" spans="1:8" ht="78" x14ac:dyDescent="0.3">
      <c r="A377" s="1" t="s">
        <v>364</v>
      </c>
      <c r="B377" s="2" t="s">
        <v>40</v>
      </c>
      <c r="C377" s="23">
        <v>373700</v>
      </c>
      <c r="D377" s="12"/>
      <c r="E377" s="12"/>
      <c r="F377" s="19"/>
      <c r="G377" s="12"/>
      <c r="H377" s="12">
        <v>373700</v>
      </c>
    </row>
    <row r="378" spans="1:8" ht="46.8" x14ac:dyDescent="0.3">
      <c r="A378" s="1" t="s">
        <v>871</v>
      </c>
      <c r="B378" s="2" t="s">
        <v>869</v>
      </c>
      <c r="C378" s="23">
        <f t="shared" ref="C378:G378" si="158">C379</f>
        <v>0</v>
      </c>
      <c r="D378" s="23">
        <f t="shared" si="158"/>
        <v>0</v>
      </c>
      <c r="E378" s="23">
        <f t="shared" si="158"/>
        <v>0</v>
      </c>
      <c r="F378" s="23">
        <f t="shared" si="158"/>
        <v>0</v>
      </c>
      <c r="G378" s="23">
        <f t="shared" si="158"/>
        <v>74672800</v>
      </c>
      <c r="H378" s="12">
        <f>H379</f>
        <v>74672800</v>
      </c>
    </row>
    <row r="379" spans="1:8" ht="62.4" x14ac:dyDescent="0.3">
      <c r="A379" s="1" t="s">
        <v>872</v>
      </c>
      <c r="B379" s="2" t="s">
        <v>870</v>
      </c>
      <c r="C379" s="12">
        <v>0</v>
      </c>
      <c r="D379" s="12"/>
      <c r="E379" s="12"/>
      <c r="F379" s="19"/>
      <c r="G379" s="12">
        <v>74672800</v>
      </c>
      <c r="H379" s="12">
        <v>74672800</v>
      </c>
    </row>
    <row r="380" spans="1:8" ht="31.2" x14ac:dyDescent="0.3">
      <c r="A380" s="1" t="s">
        <v>656</v>
      </c>
      <c r="B380" s="2" t="s">
        <v>658</v>
      </c>
      <c r="C380" s="23">
        <f t="shared" ref="C380:G380" si="159">C381</f>
        <v>0</v>
      </c>
      <c r="D380" s="23">
        <f t="shared" si="159"/>
        <v>26056400</v>
      </c>
      <c r="E380" s="23">
        <f t="shared" si="159"/>
        <v>503590400</v>
      </c>
      <c r="F380" s="23">
        <f t="shared" si="159"/>
        <v>836471700</v>
      </c>
      <c r="G380" s="23">
        <f t="shared" si="159"/>
        <v>1307950400</v>
      </c>
      <c r="H380" s="12">
        <f>H381</f>
        <v>2674068900</v>
      </c>
    </row>
    <row r="381" spans="1:8" ht="46.8" x14ac:dyDescent="0.3">
      <c r="A381" s="1" t="s">
        <v>657</v>
      </c>
      <c r="B381" s="2" t="s">
        <v>659</v>
      </c>
      <c r="C381" s="12">
        <v>0</v>
      </c>
      <c r="D381" s="12">
        <v>26056400</v>
      </c>
      <c r="E381" s="12">
        <v>503590400</v>
      </c>
      <c r="F381" s="19">
        <v>836471700</v>
      </c>
      <c r="G381" s="23">
        <v>1307950400</v>
      </c>
      <c r="H381" s="12">
        <v>2674068900</v>
      </c>
    </row>
    <row r="382" spans="1:8" ht="31.2" x14ac:dyDescent="0.3">
      <c r="A382" s="15" t="s">
        <v>365</v>
      </c>
      <c r="B382" s="16" t="s">
        <v>41</v>
      </c>
      <c r="C382" s="22">
        <f t="shared" ref="C382:G382" si="160">C384</f>
        <v>59650264.760000005</v>
      </c>
      <c r="D382" s="22">
        <f t="shared" si="160"/>
        <v>106993320.70999999</v>
      </c>
      <c r="E382" s="22">
        <f t="shared" si="160"/>
        <v>0</v>
      </c>
      <c r="F382" s="22">
        <f t="shared" si="160"/>
        <v>0</v>
      </c>
      <c r="G382" s="22">
        <f t="shared" si="160"/>
        <v>0</v>
      </c>
      <c r="H382" s="11">
        <f>H384</f>
        <v>166643585.47</v>
      </c>
    </row>
    <row r="383" spans="1:8" ht="35.4" customHeight="1" x14ac:dyDescent="0.3">
      <c r="A383" s="1" t="s">
        <v>471</v>
      </c>
      <c r="B383" s="13" t="s">
        <v>462</v>
      </c>
      <c r="C383" s="23">
        <f t="shared" ref="C383:G383" si="161">C384</f>
        <v>59650264.760000005</v>
      </c>
      <c r="D383" s="23">
        <f t="shared" si="161"/>
        <v>106993320.70999999</v>
      </c>
      <c r="E383" s="23">
        <f t="shared" si="161"/>
        <v>0</v>
      </c>
      <c r="F383" s="23">
        <f t="shared" si="161"/>
        <v>0</v>
      </c>
      <c r="G383" s="23">
        <f t="shared" si="161"/>
        <v>0</v>
      </c>
      <c r="H383" s="12">
        <f>H384</f>
        <v>166643585.47</v>
      </c>
    </row>
    <row r="384" spans="1:8" ht="109.2" x14ac:dyDescent="0.3">
      <c r="A384" s="1" t="s">
        <v>366</v>
      </c>
      <c r="B384" s="2" t="s">
        <v>42</v>
      </c>
      <c r="C384" s="23">
        <v>59650264.760000005</v>
      </c>
      <c r="D384" s="23">
        <v>106993320.70999999</v>
      </c>
      <c r="E384" s="12"/>
      <c r="F384" s="19"/>
      <c r="G384" s="12"/>
      <c r="H384" s="12">
        <v>166643585.47</v>
      </c>
    </row>
    <row r="385" spans="1:8" ht="93.6" x14ac:dyDescent="0.3">
      <c r="A385" s="15" t="s">
        <v>467</v>
      </c>
      <c r="B385" s="14" t="s">
        <v>159</v>
      </c>
      <c r="C385" s="22">
        <f t="shared" ref="C385:G386" si="162">C386</f>
        <v>0</v>
      </c>
      <c r="D385" s="22">
        <f t="shared" si="162"/>
        <v>77176600.989999995</v>
      </c>
      <c r="E385" s="22">
        <f t="shared" si="162"/>
        <v>29845081.300000004</v>
      </c>
      <c r="F385" s="22">
        <f t="shared" si="162"/>
        <v>0</v>
      </c>
      <c r="G385" s="22">
        <f t="shared" si="162"/>
        <v>40569821.479999997</v>
      </c>
      <c r="H385" s="11">
        <f>H386</f>
        <v>147591503.77000001</v>
      </c>
    </row>
    <row r="386" spans="1:8" ht="78" x14ac:dyDescent="0.3">
      <c r="A386" s="1" t="s">
        <v>468</v>
      </c>
      <c r="B386" s="13" t="s">
        <v>469</v>
      </c>
      <c r="C386" s="23">
        <f t="shared" si="162"/>
        <v>0</v>
      </c>
      <c r="D386" s="23">
        <f t="shared" si="162"/>
        <v>77176600.989999995</v>
      </c>
      <c r="E386" s="23">
        <f t="shared" si="162"/>
        <v>29845081.300000004</v>
      </c>
      <c r="F386" s="23">
        <f t="shared" si="162"/>
        <v>0</v>
      </c>
      <c r="G386" s="23">
        <f t="shared" si="162"/>
        <v>40569821.479999997</v>
      </c>
      <c r="H386" s="12">
        <f>H387</f>
        <v>147591503.77000001</v>
      </c>
    </row>
    <row r="387" spans="1:8" ht="78" x14ac:dyDescent="0.3">
      <c r="A387" s="1" t="s">
        <v>472</v>
      </c>
      <c r="B387" s="13" t="s">
        <v>473</v>
      </c>
      <c r="C387" s="23">
        <f t="shared" ref="C387:G387" si="163">C388+C392+C393+C394+C395+C396+C397+C398</f>
        <v>0</v>
      </c>
      <c r="D387" s="23">
        <f t="shared" si="163"/>
        <v>77176600.989999995</v>
      </c>
      <c r="E387" s="23">
        <f t="shared" si="163"/>
        <v>29845081.300000004</v>
      </c>
      <c r="F387" s="23">
        <f t="shared" si="163"/>
        <v>0</v>
      </c>
      <c r="G387" s="23">
        <f t="shared" si="163"/>
        <v>40569821.479999997</v>
      </c>
      <c r="H387" s="12">
        <f>H388+H392+H393+H394+H395+H396+H397+H398</f>
        <v>147591503.77000001</v>
      </c>
    </row>
    <row r="388" spans="1:8" ht="31.2" x14ac:dyDescent="0.3">
      <c r="A388" s="1" t="s">
        <v>474</v>
      </c>
      <c r="B388" s="13" t="s">
        <v>463</v>
      </c>
      <c r="C388" s="23">
        <f t="shared" ref="C388:G388" si="164">C389+C390+C391</f>
        <v>0</v>
      </c>
      <c r="D388" s="23">
        <f t="shared" si="164"/>
        <v>77176600.989999995</v>
      </c>
      <c r="E388" s="23">
        <f t="shared" si="164"/>
        <v>28553056.150000006</v>
      </c>
      <c r="F388" s="23">
        <f t="shared" si="164"/>
        <v>0</v>
      </c>
      <c r="G388" s="23">
        <f t="shared" si="164"/>
        <v>37191043.299999997</v>
      </c>
      <c r="H388" s="12">
        <f>H389+H390+H391</f>
        <v>142920700.44</v>
      </c>
    </row>
    <row r="389" spans="1:8" ht="31.2" x14ac:dyDescent="0.3">
      <c r="A389" s="1" t="s">
        <v>475</v>
      </c>
      <c r="B389" s="13" t="s">
        <v>464</v>
      </c>
      <c r="C389" s="12">
        <v>0</v>
      </c>
      <c r="D389" s="12"/>
      <c r="E389" s="12"/>
      <c r="F389" s="19"/>
      <c r="G389" s="23">
        <v>11233644.300000001</v>
      </c>
      <c r="H389" s="12">
        <v>11233644.300000001</v>
      </c>
    </row>
    <row r="390" spans="1:8" ht="31.2" x14ac:dyDescent="0.3">
      <c r="A390" s="1" t="s">
        <v>476</v>
      </c>
      <c r="B390" s="13" t="s">
        <v>465</v>
      </c>
      <c r="C390" s="12">
        <v>0</v>
      </c>
      <c r="D390" s="12"/>
      <c r="E390" s="12"/>
      <c r="F390" s="19"/>
      <c r="G390" s="23">
        <v>14276893.520000001</v>
      </c>
      <c r="H390" s="12">
        <v>14276893.52</v>
      </c>
    </row>
    <row r="391" spans="1:8" ht="33.6" customHeight="1" x14ac:dyDescent="0.3">
      <c r="A391" s="1" t="s">
        <v>477</v>
      </c>
      <c r="B391" s="13" t="s">
        <v>466</v>
      </c>
      <c r="C391" s="12">
        <v>0</v>
      </c>
      <c r="D391" s="23">
        <v>77176600.989999995</v>
      </c>
      <c r="E391" s="23">
        <v>28553056.150000006</v>
      </c>
      <c r="F391" s="19"/>
      <c r="G391" s="23">
        <v>11680505.48</v>
      </c>
      <c r="H391" s="12">
        <v>117410162.62</v>
      </c>
    </row>
    <row r="392" spans="1:8" ht="67.8" customHeight="1" x14ac:dyDescent="0.3">
      <c r="A392" s="1" t="s">
        <v>771</v>
      </c>
      <c r="B392" s="13" t="s">
        <v>767</v>
      </c>
      <c r="C392" s="12">
        <v>0</v>
      </c>
      <c r="D392" s="12"/>
      <c r="E392" s="12"/>
      <c r="F392" s="19"/>
      <c r="G392" s="23">
        <v>94785.37</v>
      </c>
      <c r="H392" s="12">
        <v>94785.37</v>
      </c>
    </row>
    <row r="393" spans="1:8" ht="82.8" customHeight="1" x14ac:dyDescent="0.3">
      <c r="A393" s="1" t="s">
        <v>772</v>
      </c>
      <c r="B393" s="13" t="s">
        <v>768</v>
      </c>
      <c r="C393" s="12">
        <v>0</v>
      </c>
      <c r="D393" s="12"/>
      <c r="E393" s="12"/>
      <c r="F393" s="19"/>
      <c r="G393" s="23">
        <v>47066.18</v>
      </c>
      <c r="H393" s="12">
        <v>47066.18</v>
      </c>
    </row>
    <row r="394" spans="1:8" ht="78" x14ac:dyDescent="0.3">
      <c r="A394" s="1" t="s">
        <v>805</v>
      </c>
      <c r="B394" s="13" t="s">
        <v>806</v>
      </c>
      <c r="C394" s="12">
        <v>0</v>
      </c>
      <c r="D394" s="12"/>
      <c r="E394" s="12"/>
      <c r="F394" s="19"/>
      <c r="G394" s="23">
        <v>1650082.53</v>
      </c>
      <c r="H394" s="12">
        <v>1650082.53</v>
      </c>
    </row>
    <row r="395" spans="1:8" ht="62.4" x14ac:dyDescent="0.3">
      <c r="A395" s="1" t="s">
        <v>846</v>
      </c>
      <c r="B395" s="13" t="s">
        <v>847</v>
      </c>
      <c r="C395" s="12">
        <v>0</v>
      </c>
      <c r="D395" s="12"/>
      <c r="E395" s="12"/>
      <c r="F395" s="19"/>
      <c r="G395" s="23">
        <v>9875.7900000000009</v>
      </c>
      <c r="H395" s="12">
        <v>9875.7900000000009</v>
      </c>
    </row>
    <row r="396" spans="1:8" ht="99" customHeight="1" x14ac:dyDescent="0.3">
      <c r="A396" s="1" t="s">
        <v>773</v>
      </c>
      <c r="B396" s="13" t="s">
        <v>769</v>
      </c>
      <c r="C396" s="23">
        <v>0</v>
      </c>
      <c r="D396" s="12"/>
      <c r="E396" s="12"/>
      <c r="F396" s="19"/>
      <c r="G396" s="23">
        <v>1512.36</v>
      </c>
      <c r="H396" s="12">
        <v>1512.36</v>
      </c>
    </row>
    <row r="397" spans="1:8" ht="80.400000000000006" customHeight="1" x14ac:dyDescent="0.3">
      <c r="A397" s="1" t="s">
        <v>874</v>
      </c>
      <c r="B397" s="13" t="s">
        <v>873</v>
      </c>
      <c r="C397" s="23">
        <v>0</v>
      </c>
      <c r="D397" s="12"/>
      <c r="E397" s="12"/>
      <c r="F397" s="19"/>
      <c r="G397" s="23">
        <v>391495</v>
      </c>
      <c r="H397" s="12">
        <v>391495</v>
      </c>
    </row>
    <row r="398" spans="1:8" ht="67.2" customHeight="1" x14ac:dyDescent="0.3">
      <c r="A398" s="1" t="s">
        <v>478</v>
      </c>
      <c r="B398" s="13" t="s">
        <v>770</v>
      </c>
      <c r="C398" s="23">
        <v>0</v>
      </c>
      <c r="D398" s="12"/>
      <c r="E398" s="23">
        <v>1292025.1499999999</v>
      </c>
      <c r="F398" s="19"/>
      <c r="G398" s="23">
        <v>1183960.9500000002</v>
      </c>
      <c r="H398" s="12">
        <v>2475986.1</v>
      </c>
    </row>
    <row r="399" spans="1:8" ht="46.8" x14ac:dyDescent="0.3">
      <c r="A399" s="15" t="s">
        <v>367</v>
      </c>
      <c r="B399" s="16" t="s">
        <v>160</v>
      </c>
      <c r="C399" s="22">
        <f t="shared" ref="C399:G399" si="165">C400</f>
        <v>0</v>
      </c>
      <c r="D399" s="22">
        <f t="shared" si="165"/>
        <v>-1067343.8199999998</v>
      </c>
      <c r="E399" s="22">
        <f t="shared" si="165"/>
        <v>0</v>
      </c>
      <c r="F399" s="22">
        <f t="shared" si="165"/>
        <v>0</v>
      </c>
      <c r="G399" s="22">
        <f t="shared" si="165"/>
        <v>-50967594.399999999</v>
      </c>
      <c r="H399" s="11">
        <f>H400</f>
        <v>-52034938.220000006</v>
      </c>
    </row>
    <row r="400" spans="1:8" ht="46.8" x14ac:dyDescent="0.3">
      <c r="A400" s="1" t="s">
        <v>479</v>
      </c>
      <c r="B400" s="2" t="s">
        <v>480</v>
      </c>
      <c r="C400" s="23">
        <f t="shared" ref="C400:G400" si="166">SUM(C401:C442)</f>
        <v>0</v>
      </c>
      <c r="D400" s="23">
        <f t="shared" si="166"/>
        <v>-1067343.8199999998</v>
      </c>
      <c r="E400" s="23">
        <f t="shared" si="166"/>
        <v>0</v>
      </c>
      <c r="F400" s="23">
        <f t="shared" si="166"/>
        <v>0</v>
      </c>
      <c r="G400" s="23">
        <f t="shared" si="166"/>
        <v>-50967594.399999999</v>
      </c>
      <c r="H400" s="12">
        <f>SUM(H401:H442)</f>
        <v>-52034938.220000006</v>
      </c>
    </row>
    <row r="401" spans="1:8" ht="62.4" x14ac:dyDescent="0.3">
      <c r="A401" s="1" t="s">
        <v>482</v>
      </c>
      <c r="B401" s="13" t="s">
        <v>481</v>
      </c>
      <c r="C401" s="23">
        <v>0</v>
      </c>
      <c r="D401" s="12"/>
      <c r="E401" s="12"/>
      <c r="F401" s="19"/>
      <c r="G401" s="23">
        <v>-44329.73</v>
      </c>
      <c r="H401" s="12">
        <v>-44329.73</v>
      </c>
    </row>
    <row r="402" spans="1:8" ht="46.8" x14ac:dyDescent="0.3">
      <c r="A402" s="1" t="s">
        <v>848</v>
      </c>
      <c r="B402" s="13" t="s">
        <v>849</v>
      </c>
      <c r="C402" s="23">
        <v>0</v>
      </c>
      <c r="D402" s="12"/>
      <c r="E402" s="12"/>
      <c r="F402" s="19"/>
      <c r="G402" s="23">
        <v>-1280141.82</v>
      </c>
      <c r="H402" s="12">
        <v>-1280141.82</v>
      </c>
    </row>
    <row r="403" spans="1:8" ht="46.8" x14ac:dyDescent="0.3">
      <c r="A403" s="1" t="s">
        <v>807</v>
      </c>
      <c r="B403" s="2" t="s">
        <v>808</v>
      </c>
      <c r="C403" s="23">
        <v>0</v>
      </c>
      <c r="D403" s="12"/>
      <c r="E403" s="12"/>
      <c r="F403" s="19"/>
      <c r="G403" s="23">
        <v>-28169.73</v>
      </c>
      <c r="H403" s="12">
        <v>-28169.73</v>
      </c>
    </row>
    <row r="404" spans="1:8" ht="46.8" x14ac:dyDescent="0.3">
      <c r="A404" s="1" t="s">
        <v>484</v>
      </c>
      <c r="B404" s="13" t="s">
        <v>483</v>
      </c>
      <c r="C404" s="23">
        <v>0</v>
      </c>
      <c r="D404" s="12"/>
      <c r="E404" s="12"/>
      <c r="F404" s="19"/>
      <c r="G404" s="23">
        <v>-48566.3</v>
      </c>
      <c r="H404" s="12">
        <v>-48566.3</v>
      </c>
    </row>
    <row r="405" spans="1:8" ht="31.2" x14ac:dyDescent="0.3">
      <c r="A405" s="1" t="s">
        <v>485</v>
      </c>
      <c r="B405" s="13" t="s">
        <v>486</v>
      </c>
      <c r="C405" s="23">
        <v>0</v>
      </c>
      <c r="D405" s="12"/>
      <c r="E405" s="12"/>
      <c r="F405" s="19"/>
      <c r="G405" s="23">
        <v>-780048.89</v>
      </c>
      <c r="H405" s="12">
        <v>-780048.89</v>
      </c>
    </row>
    <row r="406" spans="1:8" ht="46.8" x14ac:dyDescent="0.3">
      <c r="A406" s="1" t="s">
        <v>488</v>
      </c>
      <c r="B406" s="13" t="s">
        <v>487</v>
      </c>
      <c r="C406" s="23">
        <v>0</v>
      </c>
      <c r="D406" s="12"/>
      <c r="E406" s="12"/>
      <c r="F406" s="19"/>
      <c r="G406" s="23">
        <v>-52012.2</v>
      </c>
      <c r="H406" s="12">
        <v>-52012.2</v>
      </c>
    </row>
    <row r="407" spans="1:8" ht="62.4" x14ac:dyDescent="0.3">
      <c r="A407" s="1" t="s">
        <v>490</v>
      </c>
      <c r="B407" s="13" t="s">
        <v>489</v>
      </c>
      <c r="C407" s="23">
        <v>0</v>
      </c>
      <c r="D407" s="12"/>
      <c r="E407" s="12"/>
      <c r="F407" s="19"/>
      <c r="G407" s="23">
        <v>-349675.04</v>
      </c>
      <c r="H407" s="12">
        <v>-349675.04</v>
      </c>
    </row>
    <row r="408" spans="1:8" ht="62.4" x14ac:dyDescent="0.3">
      <c r="A408" s="1" t="s">
        <v>491</v>
      </c>
      <c r="B408" s="13" t="s">
        <v>492</v>
      </c>
      <c r="C408" s="23">
        <v>0</v>
      </c>
      <c r="D408" s="12"/>
      <c r="E408" s="12"/>
      <c r="F408" s="19"/>
      <c r="G408" s="23">
        <v>-208034.97</v>
      </c>
      <c r="H408" s="12">
        <v>-208034.97</v>
      </c>
    </row>
    <row r="409" spans="1:8" ht="51.6" customHeight="1" x14ac:dyDescent="0.3">
      <c r="A409" s="1" t="s">
        <v>776</v>
      </c>
      <c r="B409" s="13" t="s">
        <v>774</v>
      </c>
      <c r="C409" s="23">
        <v>0</v>
      </c>
      <c r="D409" s="12"/>
      <c r="E409" s="12"/>
      <c r="F409" s="19"/>
      <c r="G409" s="23">
        <v>-94785.37</v>
      </c>
      <c r="H409" s="12">
        <v>-94785.37</v>
      </c>
    </row>
    <row r="410" spans="1:8" ht="52.8" customHeight="1" x14ac:dyDescent="0.3">
      <c r="A410" s="1" t="s">
        <v>777</v>
      </c>
      <c r="B410" s="13" t="s">
        <v>775</v>
      </c>
      <c r="C410" s="23">
        <v>0</v>
      </c>
      <c r="D410" s="12"/>
      <c r="E410" s="12"/>
      <c r="F410" s="19"/>
      <c r="G410" s="23">
        <v>-528067.93000000005</v>
      </c>
      <c r="H410" s="12">
        <v>-528067.93000000005</v>
      </c>
    </row>
    <row r="411" spans="1:8" ht="66.599999999999994" customHeight="1" x14ac:dyDescent="0.3">
      <c r="A411" s="1" t="s">
        <v>779</v>
      </c>
      <c r="B411" s="13" t="s">
        <v>778</v>
      </c>
      <c r="C411" s="23">
        <v>0</v>
      </c>
      <c r="D411" s="23">
        <v>-40277.93</v>
      </c>
      <c r="E411" s="12"/>
      <c r="F411" s="19"/>
      <c r="G411" s="23">
        <v>-43300.93</v>
      </c>
      <c r="H411" s="12">
        <v>-83578.86</v>
      </c>
    </row>
    <row r="412" spans="1:8" ht="52.2" customHeight="1" x14ac:dyDescent="0.3">
      <c r="A412" s="1" t="s">
        <v>809</v>
      </c>
      <c r="B412" s="13" t="s">
        <v>810</v>
      </c>
      <c r="C412" s="23">
        <v>0</v>
      </c>
      <c r="D412" s="12"/>
      <c r="E412" s="12"/>
      <c r="F412" s="19"/>
      <c r="G412" s="23">
        <v>-762670.64</v>
      </c>
      <c r="H412" s="12">
        <v>-762670.64</v>
      </c>
    </row>
    <row r="413" spans="1:8" ht="66.599999999999994" customHeight="1" x14ac:dyDescent="0.3">
      <c r="A413" s="1" t="s">
        <v>783</v>
      </c>
      <c r="B413" s="13" t="s">
        <v>780</v>
      </c>
      <c r="C413" s="23">
        <v>0</v>
      </c>
      <c r="D413" s="12"/>
      <c r="E413" s="12"/>
      <c r="F413" s="19"/>
      <c r="G413" s="23">
        <v>-4793.29</v>
      </c>
      <c r="H413" s="12">
        <v>-4793.29</v>
      </c>
    </row>
    <row r="414" spans="1:8" ht="46.8" x14ac:dyDescent="0.3">
      <c r="A414" s="1" t="s">
        <v>850</v>
      </c>
      <c r="B414" s="13" t="s">
        <v>851</v>
      </c>
      <c r="C414" s="23">
        <v>0</v>
      </c>
      <c r="D414" s="12"/>
      <c r="E414" s="12"/>
      <c r="F414" s="19"/>
      <c r="G414" s="23">
        <v>-2970000</v>
      </c>
      <c r="H414" s="12">
        <v>-2970000</v>
      </c>
    </row>
    <row r="415" spans="1:8" ht="62.4" x14ac:dyDescent="0.3">
      <c r="A415" s="1" t="s">
        <v>875</v>
      </c>
      <c r="B415" s="13" t="s">
        <v>876</v>
      </c>
      <c r="C415" s="23">
        <v>0</v>
      </c>
      <c r="D415" s="12"/>
      <c r="E415" s="12"/>
      <c r="F415" s="19"/>
      <c r="G415" s="23">
        <v>-75117.39</v>
      </c>
      <c r="H415" s="12">
        <v>-75117.39</v>
      </c>
    </row>
    <row r="416" spans="1:8" ht="66.599999999999994" customHeight="1" x14ac:dyDescent="0.3">
      <c r="A416" s="1" t="s">
        <v>784</v>
      </c>
      <c r="B416" s="13" t="s">
        <v>781</v>
      </c>
      <c r="C416" s="23">
        <v>0</v>
      </c>
      <c r="D416" s="12"/>
      <c r="E416" s="12"/>
      <c r="F416" s="19"/>
      <c r="G416" s="23">
        <v>-4608280</v>
      </c>
      <c r="H416" s="12">
        <v>-4608280</v>
      </c>
    </row>
    <row r="417" spans="1:8" ht="53.4" customHeight="1" x14ac:dyDescent="0.3">
      <c r="A417" s="1" t="s">
        <v>813</v>
      </c>
      <c r="B417" s="13" t="s">
        <v>782</v>
      </c>
      <c r="C417" s="23">
        <v>0</v>
      </c>
      <c r="D417" s="12"/>
      <c r="E417" s="12"/>
      <c r="F417" s="19"/>
      <c r="G417" s="23">
        <v>-7875073.5099999998</v>
      </c>
      <c r="H417" s="12">
        <v>-7875073.5099999998</v>
      </c>
    </row>
    <row r="418" spans="1:8" ht="62.4" x14ac:dyDescent="0.3">
      <c r="A418" s="1" t="s">
        <v>811</v>
      </c>
      <c r="B418" s="13" t="s">
        <v>814</v>
      </c>
      <c r="C418" s="23">
        <v>0</v>
      </c>
      <c r="D418" s="12"/>
      <c r="E418" s="12"/>
      <c r="F418" s="19"/>
      <c r="G418" s="23">
        <v>-1518064.76</v>
      </c>
      <c r="H418" s="12">
        <v>-1518064.76</v>
      </c>
    </row>
    <row r="419" spans="1:8" ht="49.8" customHeight="1" x14ac:dyDescent="0.3">
      <c r="A419" s="1" t="s">
        <v>852</v>
      </c>
      <c r="B419" s="13" t="s">
        <v>853</v>
      </c>
      <c r="C419" s="23">
        <v>0</v>
      </c>
      <c r="D419" s="12"/>
      <c r="E419" s="12"/>
      <c r="F419" s="19"/>
      <c r="G419" s="23">
        <v>-396072.1</v>
      </c>
      <c r="H419" s="12">
        <v>-396072.1</v>
      </c>
    </row>
    <row r="420" spans="1:8" ht="46.8" x14ac:dyDescent="0.3">
      <c r="A420" s="1" t="s">
        <v>812</v>
      </c>
      <c r="B420" s="13" t="s">
        <v>815</v>
      </c>
      <c r="C420" s="23">
        <v>0</v>
      </c>
      <c r="D420" s="12"/>
      <c r="E420" s="12"/>
      <c r="F420" s="19"/>
      <c r="G420" s="23">
        <v>-595271.44000000006</v>
      </c>
      <c r="H420" s="12">
        <v>-595271.43999999994</v>
      </c>
    </row>
    <row r="421" spans="1:8" ht="54" customHeight="1" x14ac:dyDescent="0.3">
      <c r="A421" s="1" t="s">
        <v>493</v>
      </c>
      <c r="B421" s="13" t="s">
        <v>494</v>
      </c>
      <c r="C421" s="23">
        <v>0</v>
      </c>
      <c r="D421" s="12"/>
      <c r="E421" s="12"/>
      <c r="F421" s="19"/>
      <c r="G421" s="23">
        <v>-1961255.0799999998</v>
      </c>
      <c r="H421" s="12">
        <v>-1961255.08</v>
      </c>
    </row>
    <row r="422" spans="1:8" ht="51" customHeight="1" x14ac:dyDescent="0.3">
      <c r="A422" s="1" t="s">
        <v>786</v>
      </c>
      <c r="B422" s="13" t="s">
        <v>785</v>
      </c>
      <c r="C422" s="23">
        <v>0</v>
      </c>
      <c r="D422" s="12"/>
      <c r="E422" s="12"/>
      <c r="F422" s="19"/>
      <c r="G422" s="23">
        <v>-2998236.03</v>
      </c>
      <c r="H422" s="12">
        <v>-2998236.03</v>
      </c>
    </row>
    <row r="423" spans="1:8" ht="46.8" x14ac:dyDescent="0.3">
      <c r="A423" s="1" t="s">
        <v>854</v>
      </c>
      <c r="B423" s="13" t="s">
        <v>855</v>
      </c>
      <c r="C423" s="23">
        <v>0</v>
      </c>
      <c r="D423" s="12"/>
      <c r="E423" s="12"/>
      <c r="F423" s="19"/>
      <c r="G423" s="23">
        <v>-9777.0300000000007</v>
      </c>
      <c r="H423" s="12">
        <v>-9777.0300000000007</v>
      </c>
    </row>
    <row r="424" spans="1:8" ht="46.8" x14ac:dyDescent="0.3">
      <c r="A424" s="1" t="s">
        <v>816</v>
      </c>
      <c r="B424" s="13" t="s">
        <v>817</v>
      </c>
      <c r="C424" s="23">
        <v>0</v>
      </c>
      <c r="D424" s="12"/>
      <c r="E424" s="12"/>
      <c r="F424" s="19"/>
      <c r="G424" s="23">
        <v>-1373961.38</v>
      </c>
      <c r="H424" s="12">
        <v>-1373961.38</v>
      </c>
    </row>
    <row r="425" spans="1:8" ht="46.8" x14ac:dyDescent="0.3">
      <c r="A425" s="1" t="s">
        <v>856</v>
      </c>
      <c r="B425" s="13" t="s">
        <v>857</v>
      </c>
      <c r="C425" s="23">
        <v>0</v>
      </c>
      <c r="D425" s="12"/>
      <c r="E425" s="12"/>
      <c r="F425" s="19"/>
      <c r="G425" s="23">
        <v>-349438.44</v>
      </c>
      <c r="H425" s="12">
        <v>-349438.44</v>
      </c>
    </row>
    <row r="426" spans="1:8" ht="46.8" x14ac:dyDescent="0.3">
      <c r="A426" s="1" t="s">
        <v>495</v>
      </c>
      <c r="B426" s="2" t="s">
        <v>496</v>
      </c>
      <c r="C426" s="23">
        <v>0</v>
      </c>
      <c r="D426" s="12"/>
      <c r="E426" s="12"/>
      <c r="F426" s="19"/>
      <c r="G426" s="23">
        <v>-23571.82</v>
      </c>
      <c r="H426" s="12">
        <v>-23571.82</v>
      </c>
    </row>
    <row r="427" spans="1:8" ht="67.8" customHeight="1" x14ac:dyDescent="0.3">
      <c r="A427" s="1" t="s">
        <v>497</v>
      </c>
      <c r="B427" s="2" t="s">
        <v>498</v>
      </c>
      <c r="C427" s="23">
        <v>0</v>
      </c>
      <c r="D427" s="23">
        <v>-21811.919999999998</v>
      </c>
      <c r="E427" s="12"/>
      <c r="F427" s="19"/>
      <c r="G427" s="23">
        <v>-3483917.05</v>
      </c>
      <c r="H427" s="12">
        <v>-3505728.97</v>
      </c>
    </row>
    <row r="428" spans="1:8" ht="46.8" x14ac:dyDescent="0.3">
      <c r="A428" s="1" t="s">
        <v>368</v>
      </c>
      <c r="B428" s="2" t="s">
        <v>172</v>
      </c>
      <c r="C428" s="23">
        <v>0</v>
      </c>
      <c r="D428" s="12">
        <v>-448.42</v>
      </c>
      <c r="E428" s="12"/>
      <c r="F428" s="19"/>
      <c r="G428" s="23">
        <v>-1065013.47</v>
      </c>
      <c r="H428" s="12">
        <v>-1065461.8899999999</v>
      </c>
    </row>
    <row r="429" spans="1:8" ht="109.2" x14ac:dyDescent="0.3">
      <c r="A429" s="1" t="s">
        <v>661</v>
      </c>
      <c r="B429" s="2" t="s">
        <v>660</v>
      </c>
      <c r="C429" s="23">
        <v>0</v>
      </c>
      <c r="D429" s="12"/>
      <c r="E429" s="12"/>
      <c r="F429" s="19"/>
      <c r="G429" s="23">
        <v>-75995.460000000006</v>
      </c>
      <c r="H429" s="12">
        <v>-75995.460000000006</v>
      </c>
    </row>
    <row r="430" spans="1:8" ht="69" customHeight="1" x14ac:dyDescent="0.3">
      <c r="A430" s="1" t="s">
        <v>369</v>
      </c>
      <c r="B430" s="2" t="s">
        <v>161</v>
      </c>
      <c r="C430" s="23">
        <v>0</v>
      </c>
      <c r="D430" s="23">
        <v>-159680.47999999998</v>
      </c>
      <c r="E430" s="12"/>
      <c r="F430" s="19"/>
      <c r="G430" s="23">
        <v>-4416882.1500000004</v>
      </c>
      <c r="H430" s="12">
        <v>-4576562.63</v>
      </c>
    </row>
    <row r="431" spans="1:8" ht="140.4" x14ac:dyDescent="0.3">
      <c r="A431" s="1" t="s">
        <v>499</v>
      </c>
      <c r="B431" s="2" t="s">
        <v>508</v>
      </c>
      <c r="C431" s="23">
        <v>0</v>
      </c>
      <c r="D431" s="12"/>
      <c r="E431" s="12"/>
      <c r="F431" s="19"/>
      <c r="G431" s="23">
        <v>-351184.28</v>
      </c>
      <c r="H431" s="12">
        <v>-351184.28</v>
      </c>
    </row>
    <row r="432" spans="1:8" ht="81.599999999999994" customHeight="1" x14ac:dyDescent="0.3">
      <c r="A432" s="1" t="s">
        <v>664</v>
      </c>
      <c r="B432" s="2" t="s">
        <v>662</v>
      </c>
      <c r="C432" s="23">
        <v>0</v>
      </c>
      <c r="D432" s="12"/>
      <c r="E432" s="12"/>
      <c r="F432" s="19"/>
      <c r="G432" s="23">
        <v>-1.68</v>
      </c>
      <c r="H432" s="12">
        <v>-1.68</v>
      </c>
    </row>
    <row r="433" spans="1:8" ht="85.8" customHeight="1" x14ac:dyDescent="0.3">
      <c r="A433" s="1" t="s">
        <v>665</v>
      </c>
      <c r="B433" s="2" t="s">
        <v>663</v>
      </c>
      <c r="C433" s="23">
        <v>0</v>
      </c>
      <c r="D433" s="12"/>
      <c r="E433" s="12"/>
      <c r="F433" s="19"/>
      <c r="G433" s="23">
        <v>-1413.23</v>
      </c>
      <c r="H433" s="12">
        <v>-1413.23</v>
      </c>
    </row>
    <row r="434" spans="1:8" ht="62.4" x14ac:dyDescent="0.3">
      <c r="A434" s="1" t="s">
        <v>818</v>
      </c>
      <c r="B434" s="2" t="s">
        <v>819</v>
      </c>
      <c r="C434" s="23">
        <v>0</v>
      </c>
      <c r="D434" s="12"/>
      <c r="E434" s="12"/>
      <c r="F434" s="19"/>
      <c r="G434" s="23">
        <v>-22922.65</v>
      </c>
      <c r="H434" s="12">
        <v>-22922.65</v>
      </c>
    </row>
    <row r="435" spans="1:8" ht="83.4" customHeight="1" x14ac:dyDescent="0.3">
      <c r="A435" s="1" t="s">
        <v>789</v>
      </c>
      <c r="B435" s="2" t="s">
        <v>787</v>
      </c>
      <c r="C435" s="23">
        <v>0</v>
      </c>
      <c r="D435" s="12"/>
      <c r="E435" s="12"/>
      <c r="F435" s="19"/>
      <c r="G435" s="23">
        <v>-1512.36</v>
      </c>
      <c r="H435" s="12">
        <v>-1512.36</v>
      </c>
    </row>
    <row r="436" spans="1:8" ht="78" x14ac:dyDescent="0.3">
      <c r="A436" s="1" t="s">
        <v>878</v>
      </c>
      <c r="B436" s="2" t="s">
        <v>877</v>
      </c>
      <c r="C436" s="23">
        <v>0</v>
      </c>
      <c r="D436" s="12"/>
      <c r="E436" s="12"/>
      <c r="F436" s="19"/>
      <c r="G436" s="23">
        <v>-391495</v>
      </c>
      <c r="H436" s="12">
        <v>-391495</v>
      </c>
    </row>
    <row r="437" spans="1:8" ht="49.2" customHeight="1" x14ac:dyDescent="0.3">
      <c r="A437" s="1" t="s">
        <v>790</v>
      </c>
      <c r="B437" s="2" t="s">
        <v>788</v>
      </c>
      <c r="C437" s="23">
        <v>0</v>
      </c>
      <c r="D437" s="12"/>
      <c r="E437" s="12"/>
      <c r="F437" s="19"/>
      <c r="G437" s="23">
        <v>-5452401.6399999997</v>
      </c>
      <c r="H437" s="12">
        <v>-5452401.6399999997</v>
      </c>
    </row>
    <row r="438" spans="1:8" ht="114.6" customHeight="1" x14ac:dyDescent="0.3">
      <c r="A438" s="1" t="s">
        <v>793</v>
      </c>
      <c r="B438" s="2" t="s">
        <v>791</v>
      </c>
      <c r="C438" s="23">
        <v>0</v>
      </c>
      <c r="D438" s="23">
        <v>-845125.07</v>
      </c>
      <c r="E438" s="12"/>
      <c r="F438" s="19"/>
      <c r="G438" s="12"/>
      <c r="H438" s="12">
        <v>-845125.07</v>
      </c>
    </row>
    <row r="439" spans="1:8" ht="192.6" customHeight="1" x14ac:dyDescent="0.3">
      <c r="A439" s="1" t="s">
        <v>794</v>
      </c>
      <c r="B439" s="2" t="s">
        <v>792</v>
      </c>
      <c r="C439" s="23">
        <v>0</v>
      </c>
      <c r="D439" s="12"/>
      <c r="E439" s="12"/>
      <c r="F439" s="19"/>
      <c r="G439" s="23">
        <v>-71879.03</v>
      </c>
      <c r="H439" s="12">
        <v>-71879.03</v>
      </c>
    </row>
    <row r="440" spans="1:8" ht="97.2" customHeight="1" x14ac:dyDescent="0.3">
      <c r="A440" s="1" t="s">
        <v>796</v>
      </c>
      <c r="B440" s="2" t="s">
        <v>795</v>
      </c>
      <c r="C440" s="23">
        <v>0</v>
      </c>
      <c r="D440" s="12"/>
      <c r="E440" s="12"/>
      <c r="F440" s="19"/>
      <c r="G440" s="23">
        <v>-16423.55</v>
      </c>
      <c r="H440" s="12">
        <v>-16423.55</v>
      </c>
    </row>
    <row r="441" spans="1:8" ht="46.8" x14ac:dyDescent="0.3">
      <c r="A441" s="1" t="s">
        <v>820</v>
      </c>
      <c r="B441" s="2" t="s">
        <v>821</v>
      </c>
      <c r="C441" s="23">
        <v>0</v>
      </c>
      <c r="D441" s="12"/>
      <c r="E441" s="12"/>
      <c r="F441" s="19"/>
      <c r="G441" s="23">
        <v>-3149298.39</v>
      </c>
      <c r="H441" s="12">
        <v>-3149298.39</v>
      </c>
    </row>
    <row r="442" spans="1:8" ht="46.8" x14ac:dyDescent="0.3">
      <c r="A442" s="1" t="s">
        <v>500</v>
      </c>
      <c r="B442" s="13" t="s">
        <v>501</v>
      </c>
      <c r="C442" s="23">
        <v>0</v>
      </c>
      <c r="D442" s="12"/>
      <c r="E442" s="12"/>
      <c r="F442" s="19"/>
      <c r="G442" s="23">
        <v>-3488538.6399999997</v>
      </c>
      <c r="H442" s="12">
        <v>-3488538.64</v>
      </c>
    </row>
    <row r="443" spans="1:8" ht="20.25" customHeight="1" x14ac:dyDescent="0.3">
      <c r="A443" s="24" t="s">
        <v>43</v>
      </c>
      <c r="B443" s="25"/>
      <c r="C443" s="22">
        <f>C4+C194</f>
        <v>72011458064.76001</v>
      </c>
      <c r="D443" s="22">
        <f>D4+D194</f>
        <v>429169977.88</v>
      </c>
      <c r="E443" s="22">
        <f>E4+E194</f>
        <v>2708115681.3000002</v>
      </c>
      <c r="F443" s="22">
        <f>F4+F194</f>
        <v>5876317513.54</v>
      </c>
      <c r="G443" s="22">
        <f>G4+G194</f>
        <v>1144274604.51</v>
      </c>
      <c r="H443" s="11">
        <f>H4+H194</f>
        <v>82169335841.98999</v>
      </c>
    </row>
    <row r="444" spans="1:8" ht="40.200000000000003" customHeight="1" x14ac:dyDescent="0.3"/>
    <row r="445" spans="1:8" x14ac:dyDescent="0.3">
      <c r="B445" s="10"/>
      <c r="C445" s="10"/>
      <c r="D445" s="10"/>
      <c r="E445" s="10"/>
      <c r="F445" s="10"/>
      <c r="G445" s="10"/>
      <c r="H445" s="4"/>
    </row>
  </sheetData>
  <mergeCells count="3">
    <mergeCell ref="A443:B443"/>
    <mergeCell ref="A2:H2"/>
    <mergeCell ref="A1:H1"/>
  </mergeCells>
  <pageMargins left="0.39370078740157483" right="0.35433070866141736" top="0.31496062992125984" bottom="0.27559055118110237" header="0.15748031496062992" footer="0.15748031496062992"/>
  <pageSetup paperSize="9" scale="68"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2022-04-26T08:28:23Z</cp:lastPrinted>
  <dcterms:created xsi:type="dcterms:W3CDTF">2018-12-25T15:55:39Z</dcterms:created>
  <dcterms:modified xsi:type="dcterms:W3CDTF">2022-04-26T08:35:44Z</dcterms:modified>
</cp:coreProperties>
</file>